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oster" sheetId="2" state="visible" r:id="rId4"/>
    <sheet name="Gri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" authorId="0">
      <text>
        <r>
          <rPr>
            <sz val="10"/>
            <rFont val="Arial"/>
            <family val="2"/>
          </rPr>
          <t xml:space="preserve">Results against the role this quarter: 1 below the bar, 2 at it, 3 past it. Input.</t>
        </r>
      </text>
    </comment>
    <comment ref="D2" authorId="0">
      <text>
        <r>
          <rPr>
            <sz val="10"/>
            <rFont val="Arial"/>
            <family val="2"/>
          </rPr>
          <t xml:space="preserve">The three competencies against the NEXT role: 1 little, 2 some, 3 lots. Input.</t>
        </r>
      </text>
    </comment>
    <comment ref="E2" authorId="0">
      <text>
        <r>
          <rPr>
            <sz val="10"/>
            <rFont val="Arial"/>
            <family val="2"/>
          </rPr>
          <t xml:space="preserve">Box 1 is top-right (high, high); box 9 is bottom-left. Computed.</t>
        </r>
      </text>
    </comment>
  </commentList>
</comments>
</file>

<file path=xl/sharedStrings.xml><?xml version="1.0" encoding="utf-8"?>
<sst xmlns="http://schemas.openxmlformats.org/spreadsheetml/2006/main" count="69" uniqueCount="64">
  <si>
    <t xml:space="preserve">The Nine Box</t>
  </si>
  <si>
    <t xml:space="preserve">Instrument 04 · juan.co/playbooks · © Juan.co LLC · Free to use with attribution.</t>
  </si>
  <si>
    <t xml:space="preserve">Two scores per person, one to three each. Performance: results against the role this quarter — 1 below the bar, 2 at it, 3 past it. Potential: the three unteachable competencies — strategic thinking, building effective relationships, bias for action — against the NEXT role, not this one — 1 little, 2 some, 3 lots.</t>
  </si>
  <si>
    <t xml:space="preserve">The Roster tab computes the box (1–9) and names it; the Grid tab counts the team by box. Type only the blue cells. The sample names and scores are invented.</t>
  </si>
  <si>
    <t xml:space="preserve">The fifteen-minute rule: score before the meeting, argue only the disagreements in it, leave with one move per person. If everyone lands in box 1, the bar is wrong, not the team.</t>
  </si>
  <si>
    <t xml:space="preserve">Pairs with The Competency Model (potential) and Objectives and Key Results (performance); stands alone.</t>
  </si>
  <si>
    <t xml:space="preserve">Name</t>
  </si>
  <si>
    <t xml:space="preserve">Role</t>
  </si>
  <si>
    <t xml:space="preserve">Performance (1–3)</t>
  </si>
  <si>
    <t xml:space="preserve">Potential (1–3)</t>
  </si>
  <si>
    <t xml:space="preserve">Box</t>
  </si>
  <si>
    <t xml:space="preserve">Box name</t>
  </si>
  <si>
    <t xml:space="preserve">The move</t>
  </si>
  <si>
    <t xml:space="preserve">Notes</t>
  </si>
  <si>
    <t xml:space="preserve">Default move</t>
  </si>
  <si>
    <t xml:space="preserve">Avery</t>
  </si>
  <si>
    <t xml:space="preserve">Customer Success Manager</t>
  </si>
  <si>
    <t xml:space="preserve">Lead the Q1 renewal program; succession for the team lead</t>
  </si>
  <si>
    <t xml:space="preserve">Top Talent</t>
  </si>
  <si>
    <t xml:space="preserve">Invest: strategic initiatives, special development, succession</t>
  </si>
  <si>
    <t xml:space="preserve">Blake</t>
  </si>
  <si>
    <t xml:space="preserve">Stretch target on expansion; shadow a business review</t>
  </si>
  <si>
    <t xml:space="preserve">High Potential Performer</t>
  </si>
  <si>
    <t xml:space="preserve">Develop and coach toward the next role</t>
  </si>
  <si>
    <t xml:space="preserve">Casey</t>
  </si>
  <si>
    <t xml:space="preserve">Support Lead</t>
  </si>
  <si>
    <t xml:space="preserve">Second escalation tier; mentor Devin</t>
  </si>
  <si>
    <t xml:space="preserve">Enigma / New Hire</t>
  </si>
  <si>
    <t xml:space="preserve">Crucial conversation: wrong role, or too new to tell</t>
  </si>
  <si>
    <t xml:space="preserve">Devin</t>
  </si>
  <si>
    <t xml:space="preserve">Support Specialist</t>
  </si>
  <si>
    <t xml:space="preserve">Training plan: platform certification by June</t>
  </si>
  <si>
    <t xml:space="preserve">High Impact Player</t>
  </si>
  <si>
    <t xml:space="preserve">Stretch targets and a greater challenge</t>
  </si>
  <si>
    <t xml:space="preserve">Emerson</t>
  </si>
  <si>
    <t xml:space="preserve">Onboarding Manager</t>
  </si>
  <si>
    <t xml:space="preserve">Keep and reward; no promotion conversation this year</t>
  </si>
  <si>
    <t xml:space="preserve">Core Employee</t>
  </si>
  <si>
    <t xml:space="preserve">Training and development in the current role</t>
  </si>
  <si>
    <t xml:space="preserve">Finley</t>
  </si>
  <si>
    <t xml:space="preserve">Crucial conversation: wrong book or wrong role? Decide by March</t>
  </si>
  <si>
    <t xml:space="preserve">Up or Out / Dilemma</t>
  </si>
  <si>
    <t xml:space="preserve">Crucial conversation: move out of role or manage out</t>
  </si>
  <si>
    <t xml:space="preserve">Harper</t>
  </si>
  <si>
    <t xml:space="preserve">Account Manager</t>
  </si>
  <si>
    <t xml:space="preserve">Hold the basic requirement; revisit next quarter</t>
  </si>
  <si>
    <t xml:space="preserve">Trusted Professional</t>
  </si>
  <si>
    <t xml:space="preserve">Keep, reward, respect; do not promote into misery</t>
  </si>
  <si>
    <t xml:space="preserve">Jordan</t>
  </si>
  <si>
    <t xml:space="preserve">Action: performance plan, 45–60 days, then reassignment</t>
  </si>
  <si>
    <t xml:space="preserve">Effective Performer</t>
  </si>
  <si>
    <t xml:space="preserve">Keep; set the basic requirement and hold it</t>
  </si>
  <si>
    <t xml:space="preserve">Underperformer</t>
  </si>
  <si>
    <t xml:space="preserve">Act: move out of role or out of the business</t>
  </si>
  <si>
    <t xml:space="preserve">The team by box</t>
  </si>
  <si>
    <t xml:space="preserve">Counts from the Roster. Rows are potential (lots at the top); columns are performance (high on the right).</t>
  </si>
  <si>
    <t xml:space="preserve">Low performance</t>
  </si>
  <si>
    <t xml:space="preserve">Medium</t>
  </si>
  <si>
    <t xml:space="preserve">High performance</t>
  </si>
  <si>
    <t xml:space="preserve">Lots of potential</t>
  </si>
  <si>
    <t xml:space="preserve">Average</t>
  </si>
  <si>
    <t xml:space="preserve">Little</t>
  </si>
  <si>
    <t xml:space="preserve">Total placed</t>
  </si>
  <si>
    <t xml:space="preserve">Sanity check: a healthy team has most people in boxes 4, 5 and 7, a few in 1 and 2, and almost nobody in 9 for two quarters running. If box 1 is crowded, the bar moved; raise it.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</si>
</sst>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rgb="FF6E6C80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6E6C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b val="true"/>
      <sz val="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1A2B"/>
        <bgColor rgb="FF333300"/>
      </patternFill>
    </fill>
    <fill>
      <patternFill patternType="solid">
        <fgColor rgb="FFE8F1F0"/>
        <bgColor rgb="FFFDEAE6"/>
      </patternFill>
    </fill>
    <fill>
      <patternFill patternType="solid">
        <fgColor rgb="FFFFFFFF"/>
        <bgColor rgb="FFE8F1F0"/>
      </patternFill>
    </fill>
    <fill>
      <patternFill patternType="solid">
        <fgColor rgb="FFFDEAE6"/>
        <bgColor rgb="FFE8F1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DBD2"/>
      </left>
      <right style="thin">
        <color rgb="FFDEDBD2"/>
      </right>
      <top style="thin">
        <color rgb="FFDEDBD2"/>
      </top>
      <bottom style="thin">
        <color rgb="FFDEDB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F7A80"/>
      </font>
    </dxf>
    <dxf>
      <font>
        <name val="Arial"/>
        <charset val="1"/>
        <family val="0"/>
        <b val="1"/>
        <color rgb="FFC63A2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A80"/>
      <rgbColor rgb="FFC0C0C0"/>
      <rgbColor rgb="FF808080"/>
      <rgbColor rgb="FF9999FF"/>
      <rgbColor rgb="FF993366"/>
      <rgbColor rgb="FFFDEAE6"/>
      <rgbColor rgb="FFE8F1F0"/>
      <rgbColor rgb="FF660066"/>
      <rgbColor rgb="FFFF8080"/>
      <rgbColor rgb="FF0066CC"/>
      <rgbColor rgb="FFDEDB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C80"/>
      <rgbColor rgb="FF969696"/>
      <rgbColor rgb="FF003366"/>
      <rgbColor rgb="FF339966"/>
      <rgbColor rgb="FF003300"/>
      <rgbColor rgb="FF333300"/>
      <rgbColor rgb="FFC63A26"/>
      <rgbColor rgb="FF993366"/>
      <rgbColor rgb="FF333399"/>
      <rgbColor rgb="FF1B1A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39.5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3" t="s">
        <v>3</v>
      </c>
    </row>
    <row r="6" customFormat="false" ht="26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4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6"/>
    <col collapsed="false" customWidth="true" hidden="false" outlineLevel="0" max="6" min="6" style="0" width="24"/>
    <col collapsed="false" customWidth="true" hidden="false" outlineLevel="0" max="8" min="7" style="0" width="44"/>
    <col collapsed="false" customWidth="true" hidden="false" outlineLevel="0" max="11" min="11" style="0" width="5"/>
    <col collapsed="false" customWidth="true" hidden="false" outlineLevel="0" max="12" min="12" style="0" width="24"/>
    <col collapsed="false" customWidth="true" hidden="false" outlineLevel="0" max="13" min="13" style="0" width="50"/>
  </cols>
  <sheetData>
    <row r="1" customFormat="false" ht="30" hidden="false" customHeight="true" outlineLevel="0" collapsed="false">
      <c r="A1" s="5" t="s">
        <v>6</v>
      </c>
      <c r="B1" s="5" t="s">
        <v>7</v>
      </c>
      <c r="C1" s="5" t="s">
        <v>8</v>
      </c>
      <c r="D1" s="5" t="s">
        <v>9</v>
      </c>
      <c r="E1" s="5" t="s">
        <v>10</v>
      </c>
      <c r="F1" s="5" t="s">
        <v>11</v>
      </c>
      <c r="G1" s="5" t="s">
        <v>12</v>
      </c>
      <c r="H1" s="5" t="s">
        <v>13</v>
      </c>
      <c r="K1" s="6" t="s">
        <v>10</v>
      </c>
      <c r="L1" s="6" t="s">
        <v>6</v>
      </c>
      <c r="M1" s="6" t="s">
        <v>14</v>
      </c>
    </row>
    <row r="2" customFormat="false" ht="15" hidden="false" customHeight="false" outlineLevel="0" collapsed="false">
      <c r="A2" s="7" t="s">
        <v>15</v>
      </c>
      <c r="B2" s="7" t="s">
        <v>16</v>
      </c>
      <c r="C2" s="7" t="n">
        <v>3</v>
      </c>
      <c r="D2" s="7" t="n">
        <v>3</v>
      </c>
      <c r="E2" s="8" t="n">
        <f aca="false">IF(OR(C2="",D2=""),"",(3-D2)*3+(4-C2))</f>
        <v>1</v>
      </c>
      <c r="F2" s="0" t="str">
        <f aca="false">IF(E2="","",INDEX($L$2:$L$10,E2))</f>
        <v>Top Talent</v>
      </c>
      <c r="G2" s="0" t="str">
        <f aca="false">IF(E2="","",INDEX($M$2:$M$10,E2))</f>
        <v>Invest: strategic initiatives, special development, succession</v>
      </c>
      <c r="H2" s="7" t="s">
        <v>17</v>
      </c>
      <c r="K2" s="0" t="n">
        <v>1</v>
      </c>
      <c r="L2" s="9" t="s">
        <v>18</v>
      </c>
      <c r="M2" s="9" t="s">
        <v>19</v>
      </c>
    </row>
    <row r="3" customFormat="false" ht="15" hidden="false" customHeight="false" outlineLevel="0" collapsed="false">
      <c r="A3" s="7" t="s">
        <v>20</v>
      </c>
      <c r="B3" s="7" t="s">
        <v>16</v>
      </c>
      <c r="C3" s="7" t="n">
        <v>2</v>
      </c>
      <c r="D3" s="7" t="n">
        <v>3</v>
      </c>
      <c r="E3" s="8" t="n">
        <f aca="false">IF(OR(C3="",D3=""),"",(3-D3)*3+(4-C3))</f>
        <v>2</v>
      </c>
      <c r="F3" s="0" t="str">
        <f aca="false">IF(E3="","",INDEX($L$2:$L$10,E3))</f>
        <v>High Potential Performer</v>
      </c>
      <c r="G3" s="0" t="str">
        <f aca="false">IF(E3="","",INDEX($M$2:$M$10,E3))</f>
        <v>Develop and coach toward the next role</v>
      </c>
      <c r="H3" s="7" t="s">
        <v>21</v>
      </c>
      <c r="K3" s="0" t="n">
        <v>2</v>
      </c>
      <c r="L3" s="9" t="s">
        <v>22</v>
      </c>
      <c r="M3" s="9" t="s">
        <v>23</v>
      </c>
    </row>
    <row r="4" customFormat="false" ht="15" hidden="false" customHeight="false" outlineLevel="0" collapsed="false">
      <c r="A4" s="7" t="s">
        <v>24</v>
      </c>
      <c r="B4" s="7" t="s">
        <v>25</v>
      </c>
      <c r="C4" s="7" t="n">
        <v>3</v>
      </c>
      <c r="D4" s="7" t="n">
        <v>2</v>
      </c>
      <c r="E4" s="8" t="n">
        <f aca="false">IF(OR(C4="",D4=""),"",(3-D4)*3+(4-C4))</f>
        <v>4</v>
      </c>
      <c r="F4" s="0" t="str">
        <f aca="false">IF(E4="","",INDEX($L$2:$L$10,E4))</f>
        <v>High Impact Player</v>
      </c>
      <c r="G4" s="0" t="str">
        <f aca="false">IF(E4="","",INDEX($M$2:$M$10,E4))</f>
        <v>Stretch targets and a greater challenge</v>
      </c>
      <c r="H4" s="7" t="s">
        <v>26</v>
      </c>
      <c r="K4" s="0" t="n">
        <v>3</v>
      </c>
      <c r="L4" s="9" t="s">
        <v>27</v>
      </c>
      <c r="M4" s="9" t="s">
        <v>28</v>
      </c>
    </row>
    <row r="5" customFormat="false" ht="15" hidden="false" customHeight="false" outlineLevel="0" collapsed="false">
      <c r="A5" s="7" t="s">
        <v>29</v>
      </c>
      <c r="B5" s="7" t="s">
        <v>30</v>
      </c>
      <c r="C5" s="7" t="n">
        <v>2</v>
      </c>
      <c r="D5" s="7" t="n">
        <v>2</v>
      </c>
      <c r="E5" s="8" t="n">
        <f aca="false">IF(OR(C5="",D5=""),"",(3-D5)*3+(4-C5))</f>
        <v>5</v>
      </c>
      <c r="F5" s="0" t="str">
        <f aca="false">IF(E5="","",INDEX($L$2:$L$10,E5))</f>
        <v>Core Employee</v>
      </c>
      <c r="G5" s="0" t="str">
        <f aca="false">IF(E5="","",INDEX($M$2:$M$10,E5))</f>
        <v>Training and development in the current role</v>
      </c>
      <c r="H5" s="7" t="s">
        <v>31</v>
      </c>
      <c r="K5" s="0" t="n">
        <v>4</v>
      </c>
      <c r="L5" s="9" t="s">
        <v>32</v>
      </c>
      <c r="M5" s="9" t="s">
        <v>33</v>
      </c>
    </row>
    <row r="6" customFormat="false" ht="15" hidden="false" customHeight="false" outlineLevel="0" collapsed="false">
      <c r="A6" s="7" t="s">
        <v>34</v>
      </c>
      <c r="B6" s="7" t="s">
        <v>35</v>
      </c>
      <c r="C6" s="7" t="n">
        <v>3</v>
      </c>
      <c r="D6" s="7" t="n">
        <v>1</v>
      </c>
      <c r="E6" s="8" t="n">
        <f aca="false">IF(OR(C6="",D6=""),"",(3-D6)*3+(4-C6))</f>
        <v>7</v>
      </c>
      <c r="F6" s="0" t="str">
        <f aca="false">IF(E6="","",INDEX($L$2:$L$10,E6))</f>
        <v>Trusted Professional</v>
      </c>
      <c r="G6" s="0" t="str">
        <f aca="false">IF(E6="","",INDEX($M$2:$M$10,E6))</f>
        <v>Keep, reward, respect; do not promote into misery</v>
      </c>
      <c r="H6" s="7" t="s">
        <v>36</v>
      </c>
      <c r="K6" s="0" t="n">
        <v>5</v>
      </c>
      <c r="L6" s="9" t="s">
        <v>37</v>
      </c>
      <c r="M6" s="9" t="s">
        <v>38</v>
      </c>
    </row>
    <row r="7" customFormat="false" ht="15" hidden="false" customHeight="false" outlineLevel="0" collapsed="false">
      <c r="A7" s="7" t="s">
        <v>39</v>
      </c>
      <c r="B7" s="7" t="s">
        <v>16</v>
      </c>
      <c r="C7" s="7" t="n">
        <v>1</v>
      </c>
      <c r="D7" s="7" t="n">
        <v>3</v>
      </c>
      <c r="E7" s="8" t="n">
        <f aca="false">IF(OR(C7="",D7=""),"",(3-D7)*3+(4-C7))</f>
        <v>3</v>
      </c>
      <c r="F7" s="0" t="str">
        <f aca="false">IF(E7="","",INDEX($L$2:$L$10,E7))</f>
        <v>Enigma / New Hire</v>
      </c>
      <c r="G7" s="0" t="str">
        <f aca="false">IF(E7="","",INDEX($M$2:$M$10,E7))</f>
        <v>Crucial conversation: wrong role, or too new to tell</v>
      </c>
      <c r="H7" s="7" t="s">
        <v>40</v>
      </c>
      <c r="K7" s="0" t="n">
        <v>6</v>
      </c>
      <c r="L7" s="9" t="s">
        <v>41</v>
      </c>
      <c r="M7" s="9" t="s">
        <v>42</v>
      </c>
    </row>
    <row r="8" customFormat="false" ht="15" hidden="false" customHeight="false" outlineLevel="0" collapsed="false">
      <c r="A8" s="7" t="s">
        <v>43</v>
      </c>
      <c r="B8" s="7" t="s">
        <v>44</v>
      </c>
      <c r="C8" s="7" t="n">
        <v>2</v>
      </c>
      <c r="D8" s="7" t="n">
        <v>1</v>
      </c>
      <c r="E8" s="8" t="n">
        <f aca="false">IF(OR(C8="",D8=""),"",(3-D8)*3+(4-C8))</f>
        <v>8</v>
      </c>
      <c r="F8" s="0" t="str">
        <f aca="false">IF(E8="","",INDEX($L$2:$L$10,E8))</f>
        <v>Effective Performer</v>
      </c>
      <c r="G8" s="0" t="str">
        <f aca="false">IF(E8="","",INDEX($M$2:$M$10,E8))</f>
        <v>Keep; set the basic requirement and hold it</v>
      </c>
      <c r="H8" s="7" t="s">
        <v>45</v>
      </c>
      <c r="K8" s="0" t="n">
        <v>7</v>
      </c>
      <c r="L8" s="9" t="s">
        <v>46</v>
      </c>
      <c r="M8" s="9" t="s">
        <v>47</v>
      </c>
    </row>
    <row r="9" customFormat="false" ht="15" hidden="false" customHeight="false" outlineLevel="0" collapsed="false">
      <c r="A9" s="7" t="s">
        <v>48</v>
      </c>
      <c r="B9" s="7" t="s">
        <v>30</v>
      </c>
      <c r="C9" s="7" t="n">
        <v>1</v>
      </c>
      <c r="D9" s="7" t="n">
        <v>1</v>
      </c>
      <c r="E9" s="8" t="n">
        <f aca="false">IF(OR(C9="",D9=""),"",(3-D9)*3+(4-C9))</f>
        <v>9</v>
      </c>
      <c r="F9" s="0" t="str">
        <f aca="false">IF(E9="","",INDEX($L$2:$L$10,E9))</f>
        <v>Underperformer</v>
      </c>
      <c r="G9" s="0" t="str">
        <f aca="false">IF(E9="","",INDEX($M$2:$M$10,E9))</f>
        <v>Act: move out of role or out of the business</v>
      </c>
      <c r="H9" s="7" t="s">
        <v>49</v>
      </c>
      <c r="K9" s="0" t="n">
        <v>8</v>
      </c>
      <c r="L9" s="9" t="s">
        <v>50</v>
      </c>
      <c r="M9" s="9" t="s">
        <v>51</v>
      </c>
    </row>
    <row r="10" customFormat="false" ht="15" hidden="false" customHeight="false" outlineLevel="0" collapsed="false">
      <c r="A10" s="7"/>
      <c r="B10" s="7"/>
      <c r="C10" s="7"/>
      <c r="D10" s="7"/>
      <c r="E10" s="8" t="str">
        <f aca="false">IF(OR(C10="",D10=""),"",(3-D10)*3+(4-C10))</f>
        <v/>
      </c>
      <c r="F10" s="0" t="str">
        <f aca="false">IF(E10="","",INDEX($L$2:$L$10,E10))</f>
        <v/>
      </c>
      <c r="G10" s="0" t="str">
        <f aca="false">IF(E10="","",INDEX($M$2:$M$10,E10))</f>
        <v/>
      </c>
      <c r="H10" s="7"/>
      <c r="K10" s="0" t="n">
        <v>9</v>
      </c>
      <c r="L10" s="9" t="s">
        <v>52</v>
      </c>
      <c r="M10" s="9" t="s">
        <v>53</v>
      </c>
    </row>
    <row r="11" customFormat="false" ht="15" hidden="false" customHeight="false" outlineLevel="0" collapsed="false">
      <c r="A11" s="7"/>
      <c r="B11" s="7"/>
      <c r="C11" s="7"/>
      <c r="D11" s="7"/>
      <c r="E11" s="8" t="str">
        <f aca="false">IF(OR(C11="",D11=""),"",(3-D11)*3+(4-C11))</f>
        <v/>
      </c>
      <c r="F11" s="0" t="str">
        <f aca="false">IF(E11="","",INDEX($L$2:$L$10,E11))</f>
        <v/>
      </c>
      <c r="G11" s="0" t="str">
        <f aca="false">IF(E11="","",INDEX($M$2:$M$10,E11))</f>
        <v/>
      </c>
      <c r="H11" s="7"/>
    </row>
    <row r="12" customFormat="false" ht="15" hidden="false" customHeight="false" outlineLevel="0" collapsed="false">
      <c r="A12" s="7"/>
      <c r="B12" s="7"/>
      <c r="C12" s="7"/>
      <c r="D12" s="7"/>
      <c r="E12" s="8" t="str">
        <f aca="false">IF(OR(C12="",D12=""),"",(3-D12)*3+(4-C12))</f>
        <v/>
      </c>
      <c r="F12" s="0" t="str">
        <f aca="false">IF(E12="","",INDEX($L$2:$L$10,E12))</f>
        <v/>
      </c>
      <c r="G12" s="0" t="str">
        <f aca="false">IF(E12="","",INDEX($M$2:$M$10,E12))</f>
        <v/>
      </c>
      <c r="H12" s="7"/>
    </row>
    <row r="13" customFormat="false" ht="15" hidden="false" customHeight="false" outlineLevel="0" collapsed="false">
      <c r="A13" s="7"/>
      <c r="B13" s="7"/>
      <c r="C13" s="7"/>
      <c r="D13" s="7"/>
      <c r="E13" s="8" t="str">
        <f aca="false">IF(OR(C13="",D13=""),"",(3-D13)*3+(4-C13))</f>
        <v/>
      </c>
      <c r="F13" s="0" t="str">
        <f aca="false">IF(E13="","",INDEX($L$2:$L$10,E13))</f>
        <v/>
      </c>
      <c r="G13" s="0" t="str">
        <f aca="false">IF(E13="","",INDEX($M$2:$M$10,E13))</f>
        <v/>
      </c>
      <c r="H13" s="7"/>
    </row>
    <row r="14" customFormat="false" ht="15" hidden="false" customHeight="false" outlineLevel="0" collapsed="false">
      <c r="A14" s="7"/>
      <c r="B14" s="7"/>
      <c r="C14" s="7"/>
      <c r="D14" s="7"/>
      <c r="E14" s="8" t="str">
        <f aca="false">IF(OR(C14="",D14=""),"",(3-D14)*3+(4-C14))</f>
        <v/>
      </c>
      <c r="F14" s="0" t="str">
        <f aca="false">IF(E14="","",INDEX($L$2:$L$10,E14))</f>
        <v/>
      </c>
      <c r="G14" s="0" t="str">
        <f aca="false">IF(E14="","",INDEX($M$2:$M$10,E14))</f>
        <v/>
      </c>
      <c r="H14" s="7"/>
    </row>
    <row r="15" customFormat="false" ht="15" hidden="false" customHeight="false" outlineLevel="0" collapsed="false">
      <c r="A15" s="7"/>
      <c r="B15" s="7"/>
      <c r="C15" s="7"/>
      <c r="D15" s="7"/>
      <c r="E15" s="8" t="str">
        <f aca="false">IF(OR(C15="",D15=""),"",(3-D15)*3+(4-C15))</f>
        <v/>
      </c>
      <c r="F15" s="0" t="str">
        <f aca="false">IF(E15="","",INDEX($L$2:$L$10,E15))</f>
        <v/>
      </c>
      <c r="G15" s="0" t="str">
        <f aca="false">IF(E15="","",INDEX($M$2:$M$10,E15))</f>
        <v/>
      </c>
      <c r="H15" s="7"/>
    </row>
    <row r="16" customFormat="false" ht="15" hidden="false" customHeight="false" outlineLevel="0" collapsed="false">
      <c r="A16" s="7"/>
      <c r="B16" s="7"/>
      <c r="C16" s="7"/>
      <c r="D16" s="7"/>
      <c r="E16" s="8" t="str">
        <f aca="false">IF(OR(C16="",D16=""),"",(3-D16)*3+(4-C16))</f>
        <v/>
      </c>
      <c r="F16" s="0" t="str">
        <f aca="false">IF(E16="","",INDEX($L$2:$L$10,E16))</f>
        <v/>
      </c>
      <c r="G16" s="0" t="str">
        <f aca="false">IF(E16="","",INDEX($M$2:$M$10,E16))</f>
        <v/>
      </c>
      <c r="H16" s="7"/>
    </row>
    <row r="17" customFormat="false" ht="15" hidden="false" customHeight="false" outlineLevel="0" collapsed="false">
      <c r="A17" s="7"/>
      <c r="B17" s="7"/>
      <c r="C17" s="7"/>
      <c r="D17" s="7"/>
      <c r="E17" s="8" t="str">
        <f aca="false">IF(OR(C17="",D17=""),"",(3-D17)*3+(4-C17))</f>
        <v/>
      </c>
      <c r="F17" s="0" t="str">
        <f aca="false">IF(E17="","",INDEX($L$2:$L$10,E17))</f>
        <v/>
      </c>
      <c r="G17" s="0" t="str">
        <f aca="false">IF(E17="","",INDEX($M$2:$M$10,E17))</f>
        <v/>
      </c>
      <c r="H17" s="7"/>
    </row>
    <row r="18" customFormat="false" ht="15" hidden="false" customHeight="false" outlineLevel="0" collapsed="false">
      <c r="A18" s="7"/>
      <c r="B18" s="7"/>
      <c r="C18" s="7"/>
      <c r="D18" s="7"/>
      <c r="E18" s="8" t="str">
        <f aca="false">IF(OR(C18="",D18=""),"",(3-D18)*3+(4-C18))</f>
        <v/>
      </c>
      <c r="F18" s="0" t="str">
        <f aca="false">IF(E18="","",INDEX($L$2:$L$10,E18))</f>
        <v/>
      </c>
      <c r="G18" s="0" t="str">
        <f aca="false">IF(E18="","",INDEX($M$2:$M$10,E18))</f>
        <v/>
      </c>
      <c r="H18" s="7"/>
    </row>
    <row r="19" customFormat="false" ht="15" hidden="false" customHeight="false" outlineLevel="0" collapsed="false">
      <c r="A19" s="7"/>
      <c r="B19" s="7"/>
      <c r="C19" s="7"/>
      <c r="D19" s="7"/>
      <c r="E19" s="8" t="str">
        <f aca="false">IF(OR(C19="",D19=""),"",(3-D19)*3+(4-C19))</f>
        <v/>
      </c>
      <c r="F19" s="0" t="str">
        <f aca="false">IF(E19="","",INDEX($L$2:$L$10,E19))</f>
        <v/>
      </c>
      <c r="G19" s="0" t="str">
        <f aca="false">IF(E19="","",INDEX($M$2:$M$10,E19))</f>
        <v/>
      </c>
      <c r="H19" s="7"/>
    </row>
    <row r="20" customFormat="false" ht="15" hidden="false" customHeight="false" outlineLevel="0" collapsed="false">
      <c r="A20" s="7"/>
      <c r="B20" s="7"/>
      <c r="C20" s="7"/>
      <c r="D20" s="7"/>
      <c r="E20" s="8" t="str">
        <f aca="false">IF(OR(C20="",D20=""),"",(3-D20)*3+(4-C20))</f>
        <v/>
      </c>
      <c r="F20" s="0" t="str">
        <f aca="false">IF(E20="","",INDEX($L$2:$L$10,E20))</f>
        <v/>
      </c>
      <c r="G20" s="0" t="str">
        <f aca="false">IF(E20="","",INDEX($M$2:$M$10,E20))</f>
        <v/>
      </c>
      <c r="H20" s="7"/>
    </row>
    <row r="21" customFormat="false" ht="15" hidden="false" customHeight="false" outlineLevel="0" collapsed="false">
      <c r="A21" s="7"/>
      <c r="B21" s="7"/>
      <c r="C21" s="7"/>
      <c r="D21" s="7"/>
      <c r="E21" s="8" t="str">
        <f aca="false">IF(OR(C21="",D21=""),"",(3-D21)*3+(4-C21))</f>
        <v/>
      </c>
      <c r="F21" s="0" t="str">
        <f aca="false">IF(E21="","",INDEX($L$2:$L$10,E21))</f>
        <v/>
      </c>
      <c r="G21" s="0" t="str">
        <f aca="false">IF(E21="","",INDEX($M$2:$M$10,E21))</f>
        <v/>
      </c>
      <c r="H21" s="7"/>
    </row>
    <row r="22" customFormat="false" ht="15" hidden="false" customHeight="false" outlineLevel="0" collapsed="false">
      <c r="A22" s="7"/>
      <c r="B22" s="7"/>
      <c r="C22" s="7"/>
      <c r="D22" s="7"/>
      <c r="E22" s="8" t="str">
        <f aca="false">IF(OR(C22="",D22=""),"",(3-D22)*3+(4-C22))</f>
        <v/>
      </c>
      <c r="F22" s="0" t="str">
        <f aca="false">IF(E22="","",INDEX($L$2:$L$10,E22))</f>
        <v/>
      </c>
      <c r="G22" s="0" t="str">
        <f aca="false">IF(E22="","",INDEX($M$2:$M$10,E22))</f>
        <v/>
      </c>
      <c r="H22" s="7"/>
    </row>
    <row r="23" customFormat="false" ht="15" hidden="false" customHeight="false" outlineLevel="0" collapsed="false">
      <c r="A23" s="7"/>
      <c r="B23" s="7"/>
      <c r="C23" s="7"/>
      <c r="D23" s="7"/>
      <c r="E23" s="8" t="str">
        <f aca="false">IF(OR(C23="",D23=""),"",(3-D23)*3+(4-C23))</f>
        <v/>
      </c>
      <c r="F23" s="0" t="str">
        <f aca="false">IF(E23="","",INDEX($L$2:$L$10,E23))</f>
        <v/>
      </c>
      <c r="G23" s="0" t="str">
        <f aca="false">IF(E23="","",INDEX($M$2:$M$10,E23))</f>
        <v/>
      </c>
      <c r="H23" s="7"/>
    </row>
    <row r="24" customFormat="false" ht="15" hidden="false" customHeight="false" outlineLevel="0" collapsed="false">
      <c r="A24" s="7"/>
      <c r="B24" s="7"/>
      <c r="C24" s="7"/>
      <c r="D24" s="7"/>
      <c r="E24" s="8" t="str">
        <f aca="false">IF(OR(C24="",D24=""),"",(3-D24)*3+(4-C24))</f>
        <v/>
      </c>
      <c r="F24" s="0" t="str">
        <f aca="false">IF(E24="","",INDEX($L$2:$L$10,E24))</f>
        <v/>
      </c>
      <c r="G24" s="0" t="str">
        <f aca="false">IF(E24="","",INDEX($M$2:$M$10,E24))</f>
        <v/>
      </c>
      <c r="H24" s="7"/>
    </row>
    <row r="25" customFormat="false" ht="15" hidden="false" customHeight="false" outlineLevel="0" collapsed="false">
      <c r="A25" s="7"/>
      <c r="B25" s="7"/>
      <c r="C25" s="7"/>
      <c r="D25" s="7"/>
      <c r="E25" s="8" t="str">
        <f aca="false">IF(OR(C25="",D25=""),"",(3-D25)*3+(4-C25))</f>
        <v/>
      </c>
      <c r="F25" s="0" t="str">
        <f aca="false">IF(E25="","",INDEX($L$2:$L$10,E25))</f>
        <v/>
      </c>
      <c r="G25" s="0" t="str">
        <f aca="false">IF(E25="","",INDEX($M$2:$M$10,E25))</f>
        <v/>
      </c>
      <c r="H25" s="7"/>
    </row>
    <row r="26" customFormat="false" ht="15" hidden="false" customHeight="false" outlineLevel="0" collapsed="false">
      <c r="A26" s="7"/>
      <c r="B26" s="7"/>
      <c r="C26" s="7"/>
      <c r="D26" s="7"/>
      <c r="E26" s="8" t="str">
        <f aca="false">IF(OR(C26="",D26=""),"",(3-D26)*3+(4-C26))</f>
        <v/>
      </c>
      <c r="F26" s="0" t="str">
        <f aca="false">IF(E26="","",INDEX($L$2:$L$10,E26))</f>
        <v/>
      </c>
      <c r="G26" s="0" t="str">
        <f aca="false">IF(E26="","",INDEX($M$2:$M$10,E26))</f>
        <v/>
      </c>
      <c r="H26" s="7"/>
    </row>
    <row r="27" customFormat="false" ht="15" hidden="false" customHeight="false" outlineLevel="0" collapsed="false">
      <c r="A27" s="7"/>
      <c r="B27" s="7"/>
      <c r="C27" s="7"/>
      <c r="D27" s="7"/>
      <c r="E27" s="8" t="str">
        <f aca="false">IF(OR(C27="",D27=""),"",(3-D27)*3+(4-C27))</f>
        <v/>
      </c>
      <c r="F27" s="0" t="str">
        <f aca="false">IF(E27="","",INDEX($L$2:$L$10,E27))</f>
        <v/>
      </c>
      <c r="G27" s="0" t="str">
        <f aca="false">IF(E27="","",INDEX($M$2:$M$10,E27))</f>
        <v/>
      </c>
      <c r="H27" s="7"/>
    </row>
    <row r="28" customFormat="false" ht="15" hidden="false" customHeight="false" outlineLevel="0" collapsed="false">
      <c r="A28" s="7"/>
      <c r="B28" s="7"/>
      <c r="C28" s="7"/>
      <c r="D28" s="7"/>
      <c r="E28" s="8" t="str">
        <f aca="false">IF(OR(C28="",D28=""),"",(3-D28)*3+(4-C28))</f>
        <v/>
      </c>
      <c r="F28" s="0" t="str">
        <f aca="false">IF(E28="","",INDEX($L$2:$L$10,E28))</f>
        <v/>
      </c>
      <c r="G28" s="0" t="str">
        <f aca="false">IF(E28="","",INDEX($M$2:$M$10,E28))</f>
        <v/>
      </c>
      <c r="H28" s="7"/>
    </row>
    <row r="29" customFormat="false" ht="15" hidden="false" customHeight="false" outlineLevel="0" collapsed="false">
      <c r="A29" s="7"/>
      <c r="B29" s="7"/>
      <c r="C29" s="7"/>
      <c r="D29" s="7"/>
      <c r="E29" s="8" t="str">
        <f aca="false">IF(OR(C29="",D29=""),"",(3-D29)*3+(4-C29))</f>
        <v/>
      </c>
      <c r="F29" s="0" t="str">
        <f aca="false">IF(E29="","",INDEX($L$2:$L$10,E29))</f>
        <v/>
      </c>
      <c r="G29" s="0" t="str">
        <f aca="false">IF(E29="","",INDEX($M$2:$M$10,E29))</f>
        <v/>
      </c>
      <c r="H29" s="7"/>
    </row>
    <row r="30" customFormat="false" ht="15" hidden="false" customHeight="false" outlineLevel="0" collapsed="false">
      <c r="A30" s="7"/>
      <c r="B30" s="7"/>
      <c r="C30" s="7"/>
      <c r="D30" s="7"/>
      <c r="E30" s="8" t="str">
        <f aca="false">IF(OR(C30="",D30=""),"",(3-D30)*3+(4-C30))</f>
        <v/>
      </c>
      <c r="F30" s="0" t="str">
        <f aca="false">IF(E30="","",INDEX($L$2:$L$10,E30))</f>
        <v/>
      </c>
      <c r="G30" s="0" t="str">
        <f aca="false">IF(E30="","",INDEX($M$2:$M$10,E30))</f>
        <v/>
      </c>
      <c r="H30" s="7"/>
    </row>
    <row r="31" customFormat="false" ht="15" hidden="false" customHeight="false" outlineLevel="0" collapsed="false">
      <c r="A31" s="7"/>
      <c r="B31" s="7"/>
      <c r="C31" s="7"/>
      <c r="D31" s="7"/>
      <c r="E31" s="8" t="str">
        <f aca="false">IF(OR(C31="",D31=""),"",(3-D31)*3+(4-C31))</f>
        <v/>
      </c>
      <c r="F31" s="0" t="str">
        <f aca="false">IF(E31="","",INDEX($L$2:$L$10,E31))</f>
        <v/>
      </c>
      <c r="G31" s="0" t="str">
        <f aca="false">IF(E31="","",INDEX($M$2:$M$10,E31))</f>
        <v/>
      </c>
      <c r="H31" s="7"/>
    </row>
    <row r="32" customFormat="false" ht="15" hidden="false" customHeight="false" outlineLevel="0" collapsed="false">
      <c r="A32" s="7"/>
      <c r="B32" s="7"/>
      <c r="C32" s="7"/>
      <c r="D32" s="7"/>
      <c r="E32" s="8" t="str">
        <f aca="false">IF(OR(C32="",D32=""),"",(3-D32)*3+(4-C32))</f>
        <v/>
      </c>
      <c r="F32" s="0" t="str">
        <f aca="false">IF(E32="","",INDEX($L$2:$L$10,E32))</f>
        <v/>
      </c>
      <c r="G32" s="0" t="str">
        <f aca="false">IF(E32="","",INDEX($M$2:$M$10,E32))</f>
        <v/>
      </c>
      <c r="H32" s="7"/>
    </row>
    <row r="33" customFormat="false" ht="15" hidden="false" customHeight="false" outlineLevel="0" collapsed="false">
      <c r="A33" s="7"/>
      <c r="B33" s="7"/>
      <c r="C33" s="7"/>
      <c r="D33" s="7"/>
      <c r="E33" s="8" t="str">
        <f aca="false">IF(OR(C33="",D33=""),"",(3-D33)*3+(4-C33))</f>
        <v/>
      </c>
      <c r="F33" s="0" t="str">
        <f aca="false">IF(E33="","",INDEX($L$2:$L$10,E33))</f>
        <v/>
      </c>
      <c r="G33" s="0" t="str">
        <f aca="false">IF(E33="","",INDEX($M$2:$M$10,E33))</f>
        <v/>
      </c>
      <c r="H33" s="7"/>
    </row>
    <row r="34" customFormat="false" ht="15" hidden="false" customHeight="false" outlineLevel="0" collapsed="false">
      <c r="A34" s="7"/>
      <c r="B34" s="7"/>
      <c r="C34" s="7"/>
      <c r="D34" s="7"/>
      <c r="E34" s="8" t="str">
        <f aca="false">IF(OR(C34="",D34=""),"",(3-D34)*3+(4-C34))</f>
        <v/>
      </c>
      <c r="F34" s="0" t="str">
        <f aca="false">IF(E34="","",INDEX($L$2:$L$10,E34))</f>
        <v/>
      </c>
      <c r="G34" s="0" t="str">
        <f aca="false">IF(E34="","",INDEX($M$2:$M$10,E34))</f>
        <v/>
      </c>
      <c r="H34" s="7"/>
    </row>
    <row r="35" customFormat="false" ht="15" hidden="false" customHeight="false" outlineLevel="0" collapsed="false">
      <c r="A35" s="7"/>
      <c r="B35" s="7"/>
      <c r="C35" s="7"/>
      <c r="D35" s="7"/>
      <c r="E35" s="8" t="str">
        <f aca="false">IF(OR(C35="",D35=""),"",(3-D35)*3+(4-C35))</f>
        <v/>
      </c>
      <c r="F35" s="0" t="str">
        <f aca="false">IF(E35="","",INDEX($L$2:$L$10,E35))</f>
        <v/>
      </c>
      <c r="G35" s="0" t="str">
        <f aca="false">IF(E35="","",INDEX($M$2:$M$10,E35))</f>
        <v/>
      </c>
      <c r="H35" s="7"/>
    </row>
    <row r="36" customFormat="false" ht="15" hidden="false" customHeight="false" outlineLevel="0" collapsed="false">
      <c r="A36" s="7"/>
      <c r="B36" s="7"/>
      <c r="C36" s="7"/>
      <c r="D36" s="7"/>
      <c r="E36" s="8" t="str">
        <f aca="false">IF(OR(C36="",D36=""),"",(3-D36)*3+(4-C36))</f>
        <v/>
      </c>
      <c r="F36" s="0" t="str">
        <f aca="false">IF(E36="","",INDEX($L$2:$L$10,E36))</f>
        <v/>
      </c>
      <c r="G36" s="0" t="str">
        <f aca="false">IF(E36="","",INDEX($M$2:$M$10,E36))</f>
        <v/>
      </c>
      <c r="H36" s="7"/>
    </row>
    <row r="37" customFormat="false" ht="15" hidden="false" customHeight="false" outlineLevel="0" collapsed="false">
      <c r="A37" s="7"/>
      <c r="B37" s="7"/>
      <c r="C37" s="7"/>
      <c r="D37" s="7"/>
      <c r="E37" s="8" t="str">
        <f aca="false">IF(OR(C37="",D37=""),"",(3-D37)*3+(4-C37))</f>
        <v/>
      </c>
      <c r="F37" s="0" t="str">
        <f aca="false">IF(E37="","",INDEX($L$2:$L$10,E37))</f>
        <v/>
      </c>
      <c r="G37" s="0" t="str">
        <f aca="false">IF(E37="","",INDEX($M$2:$M$10,E37))</f>
        <v/>
      </c>
      <c r="H37" s="7"/>
    </row>
    <row r="38" customFormat="false" ht="15" hidden="false" customHeight="false" outlineLevel="0" collapsed="false">
      <c r="A38" s="7"/>
      <c r="B38" s="7"/>
      <c r="C38" s="7"/>
      <c r="D38" s="7"/>
      <c r="E38" s="8" t="str">
        <f aca="false">IF(OR(C38="",D38=""),"",(3-D38)*3+(4-C38))</f>
        <v/>
      </c>
      <c r="F38" s="0" t="str">
        <f aca="false">IF(E38="","",INDEX($L$2:$L$10,E38))</f>
        <v/>
      </c>
      <c r="G38" s="0" t="str">
        <f aca="false">IF(E38="","",INDEX($M$2:$M$10,E38))</f>
        <v/>
      </c>
      <c r="H38" s="7"/>
    </row>
    <row r="39" customFormat="false" ht="15" hidden="false" customHeight="false" outlineLevel="0" collapsed="false">
      <c r="A39" s="7"/>
      <c r="B39" s="7"/>
      <c r="C39" s="7"/>
      <c r="D39" s="7"/>
      <c r="E39" s="8" t="str">
        <f aca="false">IF(OR(C39="",D39=""),"",(3-D39)*3+(4-C39))</f>
        <v/>
      </c>
      <c r="F39" s="0" t="str">
        <f aca="false">IF(E39="","",INDEX($L$2:$L$10,E39))</f>
        <v/>
      </c>
      <c r="G39" s="0" t="str">
        <f aca="false">IF(E39="","",INDEX($M$2:$M$10,E39))</f>
        <v/>
      </c>
      <c r="H39" s="7"/>
    </row>
    <row r="40" customFormat="false" ht="15" hidden="false" customHeight="false" outlineLevel="0" collapsed="false">
      <c r="A40" s="7"/>
      <c r="B40" s="7"/>
      <c r="C40" s="7"/>
      <c r="D40" s="7"/>
      <c r="E40" s="8" t="str">
        <f aca="false">IF(OR(C40="",D40=""),"",(3-D40)*3+(4-C40))</f>
        <v/>
      </c>
      <c r="F40" s="0" t="str">
        <f aca="false">IF(E40="","",INDEX($L$2:$L$10,E40))</f>
        <v/>
      </c>
      <c r="G40" s="0" t="str">
        <f aca="false">IF(E40="","",INDEX($M$2:$M$10,E40))</f>
        <v/>
      </c>
      <c r="H40" s="7"/>
    </row>
    <row r="41" customFormat="false" ht="15" hidden="false" customHeight="false" outlineLevel="0" collapsed="false">
      <c r="A41" s="7"/>
      <c r="B41" s="7"/>
      <c r="C41" s="7"/>
      <c r="D41" s="7"/>
      <c r="E41" s="8" t="str">
        <f aca="false">IF(OR(C41="",D41=""),"",(3-D41)*3+(4-C41))</f>
        <v/>
      </c>
      <c r="F41" s="0" t="str">
        <f aca="false">IF(E41="","",INDEX($L$2:$L$10,E41))</f>
        <v/>
      </c>
      <c r="G41" s="0" t="str">
        <f aca="false">IF(E41="","",INDEX($M$2:$M$10,E41))</f>
        <v/>
      </c>
      <c r="H41" s="7"/>
    </row>
  </sheetData>
  <conditionalFormatting sqref="E2:E41">
    <cfRule type="cellIs" priority="2" operator="equal" aboveAverage="0" equalAverage="0" bottom="0" percent="0" rank="0" text="" dxfId="0">
      <formula>1</formula>
    </cfRule>
    <cfRule type="cellIs" priority="3" operator="equal" aboveAverage="0" equalAverage="0" bottom="0" percent="0" rank="0" text="" dxfId="1">
      <formula>9</formula>
    </cfRule>
  </conditionalFormatting>
  <dataValidations count="1">
    <dataValidation allowBlank="true" errorStyle="stop" operator="between" showDropDown="false" showErrorMessage="false" showInputMessage="false" sqref="C2:D41" type="whole">
      <formula1>1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4" min="2" style="0" width="26"/>
  </cols>
  <sheetData>
    <row r="1" customFormat="false" ht="15" hidden="false" customHeight="false" outlineLevel="0" collapsed="false">
      <c r="A1" s="10" t="s">
        <v>54</v>
      </c>
    </row>
    <row r="2" customFormat="false" ht="15" hidden="false" customHeight="false" outlineLevel="0" collapsed="false">
      <c r="A2" s="11" t="s">
        <v>55</v>
      </c>
    </row>
    <row r="4" customFormat="false" ht="15" hidden="false" customHeight="false" outlineLevel="0" collapsed="false">
      <c r="B4" s="12" t="s">
        <v>56</v>
      </c>
      <c r="C4" s="12" t="s">
        <v>57</v>
      </c>
      <c r="D4" s="12" t="s">
        <v>58</v>
      </c>
    </row>
    <row r="5" customFormat="false" ht="48" hidden="false" customHeight="true" outlineLevel="0" collapsed="false">
      <c r="A5" s="13" t="s">
        <v>59</v>
      </c>
      <c r="B5" s="14" t="str">
        <f aca="false">COUNTIF(Roster!$E$2:$E$41,3)&amp;"  ·  "&amp;INDEX(Roster!$L$2:$L$10,3)</f>
        <v>1  ·  Enigma / New Hire</v>
      </c>
      <c r="C5" s="15" t="str">
        <f aca="false">COUNTIF(Roster!$E$2:$E$41,2)&amp;"  ·  "&amp;INDEX(Roster!$L$2:$L$10,2)</f>
        <v>1  ·  High Potential Performer</v>
      </c>
      <c r="D5" s="15" t="str">
        <f aca="false">COUNTIF(Roster!$E$2:$E$41,1)&amp;"  ·  "&amp;INDEX(Roster!$L$2:$L$10,1)</f>
        <v>1  ·  Top Talent</v>
      </c>
    </row>
    <row r="6" customFormat="false" ht="48" hidden="false" customHeight="true" outlineLevel="0" collapsed="false">
      <c r="A6" s="13" t="s">
        <v>60</v>
      </c>
      <c r="B6" s="16" t="str">
        <f aca="false">COUNTIF(Roster!$E$2:$E$41,6)&amp;"  ·  "&amp;INDEX(Roster!$L$2:$L$10,6)</f>
        <v>0  ·  Up or Out / Dilemma</v>
      </c>
      <c r="C6" s="14" t="str">
        <f aca="false">COUNTIF(Roster!$E$2:$E$41,5)&amp;"  ·  "&amp;INDEX(Roster!$L$2:$L$10,5)</f>
        <v>1  ·  Core Employee</v>
      </c>
      <c r="D6" s="15" t="str">
        <f aca="false">COUNTIF(Roster!$E$2:$E$41,4)&amp;"  ·  "&amp;INDEX(Roster!$L$2:$L$10,4)</f>
        <v>1  ·  High Impact Player</v>
      </c>
    </row>
    <row r="7" customFormat="false" ht="48" hidden="false" customHeight="true" outlineLevel="0" collapsed="false">
      <c r="A7" s="13" t="s">
        <v>61</v>
      </c>
      <c r="B7" s="16" t="str">
        <f aca="false">COUNTIF(Roster!$E$2:$E$41,9)&amp;"  ·  "&amp;INDEX(Roster!$L$2:$L$10,9)</f>
        <v>1  ·  Underperformer</v>
      </c>
      <c r="C7" s="14" t="str">
        <f aca="false">COUNTIF(Roster!$E$2:$E$41,8)&amp;"  ·  "&amp;INDEX(Roster!$L$2:$L$10,8)</f>
        <v>1  ·  Effective Performer</v>
      </c>
      <c r="D7" s="14" t="str">
        <f aca="false">COUNTIF(Roster!$E$2:$E$41,7)&amp;"  ·  "&amp;INDEX(Roster!$L$2:$L$10,7)</f>
        <v>1  ·  Trusted Professional</v>
      </c>
    </row>
    <row r="9" customFormat="false" ht="15" hidden="false" customHeight="false" outlineLevel="0" collapsed="false">
      <c r="A9" s="13" t="s">
        <v>62</v>
      </c>
      <c r="B9" s="9" t="n">
        <f aca="false">COUNT(Roster!E2:E41)</f>
        <v>8</v>
      </c>
    </row>
    <row r="11" customFormat="false" ht="15" hidden="false" customHeight="false" outlineLevel="0" collapsed="false">
      <c r="A11" s="11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2026-10-29T03:03:08Z</dcterms:created>
  <dc:creator>openpyxl</dc:creator>
  <dc:description/>
  <dc:language>en-US</dc:language>
  <cp:lastModifiedBy/>
  <dcterms:modified xsi:type="dcterms:W3CDTF">2026-10-29T03:03:08Z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