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cope" sheetId="2" state="visible" r:id="rId4"/>
    <sheet name="Tracker" sheetId="3" state="visible" r:id="rId5"/>
    <sheet name="Close" sheetId="4" state="visible" r:id="rId6"/>
    <sheet name="Book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1" authorId="0">
      <text>
        <r>
          <rPr>
            <sz val="10"/>
            <rFont val="Arial"/>
            <family val="2"/>
          </rPr>
          <t xml:space="preserve">Thirty days from the signed scope is the ceiling. Shorten it if the scope allows; never extend it in silence — re-scope with a structured call.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1" authorId="0">
      <text>
        <r>
          <rPr>
            <sz val="10"/>
            <rFont val="Arial"/>
            <family val="2"/>
          </rPr>
          <t xml:space="preserve">Green, Yellow or Red. Never change it without a dated disposition; move it to Green only when the customer agrees.</t>
        </r>
      </text>
    </comment>
    <comment ref="M1" authorId="0">
      <text>
        <r>
          <rPr>
            <sz val="10"/>
            <rFont val="Arial"/>
            <family val="2"/>
          </rPr>
          <t xml:space="preserve">One — acknowledged the same day the item was opened. Computed; blank until due.</t>
        </r>
      </text>
    </comment>
    <comment ref="N1" authorId="0">
      <text>
        <r>
          <rPr>
            <sz val="10"/>
            <rFont val="Arial"/>
            <family val="2"/>
          </rPr>
          <t xml:space="preserve">Three — three business days from the opening. Computed.</t>
        </r>
      </text>
    </comment>
    <comment ref="Q1" authorId="0">
      <text>
        <r>
          <rPr>
            <sz val="10"/>
            <rFont val="Arial"/>
            <family val="2"/>
          </rPr>
          <t xml:space="preserve">Seven — seven calendar days from the opening: a major update, or the complete resolution or action plan. Computed.</t>
        </r>
      </text>
    </comment>
  </commentList>
</comments>
</file>

<file path=xl/sharedStrings.xml><?xml version="1.0" encoding="utf-8"?>
<sst xmlns="http://schemas.openxmlformats.org/spreadsheetml/2006/main" count="198" uniqueCount="142">
  <si>
    <t xml:space="preserve">The Success Initiative — the tracker</t>
  </si>
  <si>
    <t xml:space="preserve">Play 04 · juan.co/playbooks · © Juan.co LLC · Free to use with attribution.</t>
  </si>
  <si>
    <t xml:space="preserve">One workbook per initiative. When an account’s problems pile up, Customer Success gathers everything open into one scoped, signed, time-boxed engagement and runs it to steady state in seven to thirty days. It ends when the customer confirms every challenge identified is resolved.</t>
  </si>
  <si>
    <t xml:space="preserve">Scope — the page the customer signs. Fill the blue cells after the structured call, print it, and have both leads sign. Tracker — one row per item in scope, with a condition, an owner on each side and dated dispositions, newest first; reactive items carry the 1-3-7 clock. Close — the customer’s confirmation, the recap, the hand-back and the watch. Book — every initiative you run, one row each, and the four measures of the play.</t>
  </si>
  <si>
    <t xml:space="preserve">The 1-3-7 standard, for every reactive item: One — acknowledge the same day. Three — within three business days, a touchpoint that consolidates the feedback and makes it actionable: the problem, the recommended solution, the timeline. Seven — within seven calendar days, a major update, or the complete resolution or action plan. The Tracker computes the due dates and marks each one met or missed.</t>
  </si>
  <si>
    <t xml:space="preserve">Blue cells are inputs; black cells are computed. Conditions are Green, Yellow or Red: a condition never changes without a dated disposition, and moves to Green only when the customer agrees. The sample account and its items are invented.</t>
  </si>
  <si>
    <t xml:space="preserve">Pairs with The Success Initiative manual (Play 04), The Customer Health Score (the trigger), The Customer Journey (moment 23, milestone 09) and the Operating Model (the four plays).</t>
  </si>
  <si>
    <t xml:space="preserve">Success Initiative — scope of work</t>
  </si>
  <si>
    <t xml:space="preserve">One page, signed by both leads. It says what is in, who does what, and by when.</t>
  </si>
  <si>
    <t xml:space="preserve">Account</t>
  </si>
  <si>
    <t xml:space="preserve">Meridian Freight Co.</t>
  </si>
  <si>
    <t xml:space="preserve">Tier</t>
  </si>
  <si>
    <t xml:space="preserve">Shared</t>
  </si>
  <si>
    <t xml:space="preserve">Opened (scope signed)</t>
  </si>
  <si>
    <t xml:space="preserve">Trigger</t>
  </si>
  <si>
    <t xml:space="preserve">Critical mass</t>
  </si>
  <si>
    <t xml:space="preserve">Kind of exception</t>
  </si>
  <si>
    <t xml:space="preserve">Difficulty</t>
  </si>
  <si>
    <t xml:space="preserve">The challenge, as we agreed it</t>
  </si>
  <si>
    <t xml:space="preserve">Nightly data sync failures, a stalled reporting project and a disputed invoice have left the operations team working around the product for three weeks.</t>
  </si>
  <si>
    <t xml:space="preserve">The state that ends it, in the customer’s words</t>
  </si>
  <si>
    <t xml:space="preserve">“Our dispatch reports run on their own every morning, the reporting project is live, and the invoice is settled.”</t>
  </si>
  <si>
    <t xml:space="preserve">Target close (no later than)</t>
  </si>
  <si>
    <t xml:space="preserve">Days allowed</t>
  </si>
  <si>
    <t xml:space="preserve">Customer lead (name, title)</t>
  </si>
  <si>
    <t xml:space="preserve">Operations director</t>
  </si>
  <si>
    <t xml:space="preserve">Our lead (name, title)</t>
  </si>
  <si>
    <t xml:space="preserve">Customer Success Manager</t>
  </si>
  <si>
    <t xml:space="preserve">Weekly call</t>
  </si>
  <si>
    <t xml:space="preserve">Tuesdays, 10:00, 30 minutes</t>
  </si>
  <si>
    <t xml:space="preserve">What we will do</t>
  </si>
  <si>
    <t xml:space="preserve">Resolve every item in scope through its functional owner; hold every reactive item to 1-3-7; run the weekly call; report every change of condition in writing.</t>
  </si>
  <si>
    <t xml:space="preserve">What we ask of you</t>
  </si>
  <si>
    <t xml:space="preserve">Name one lead for decisions and escalations; give access and approvals within two business days; join the weekly call; tell us when something is resolved for you.</t>
  </si>
  <si>
    <t xml:space="preserve">Items in scope</t>
  </si>
  <si>
    <t xml:space="preserve">Operating agreement</t>
  </si>
  <si>
    <t xml:space="preserve">Both sides agree to take part through the named leads, to escalate and delegate promptly, and to give feedback and approvals in an agreed time.</t>
  </si>
  <si>
    <t xml:space="preserve">Approved by</t>
  </si>
  <si>
    <t xml:space="preserve">Name</t>
  </si>
  <si>
    <t xml:space="preserve">Title</t>
  </si>
  <si>
    <t xml:space="preserve">Date</t>
  </si>
  <si>
    <t xml:space="preserve">For the customer</t>
  </si>
  <si>
    <t xml:space="preserve">For us</t>
  </si>
  <si>
    <t xml:space="preserve">No.</t>
  </si>
  <si>
    <t xml:space="preserve">Item</t>
  </si>
  <si>
    <t xml:space="preserve">Source</t>
  </si>
  <si>
    <t xml:space="preserve">Opened</t>
  </si>
  <si>
    <t xml:space="preserve">Reactive?</t>
  </si>
  <si>
    <t xml:space="preserve">Priority</t>
  </si>
  <si>
    <t xml:space="preserve">Status</t>
  </si>
  <si>
    <t xml:space="preserve">Condition</t>
  </si>
  <si>
    <t xml:space="preserve">Customer owner</t>
  </si>
  <si>
    <t xml:space="preserve">Our owner</t>
  </si>
  <si>
    <t xml:space="preserve">Our function</t>
  </si>
  <si>
    <t xml:space="preserve">Acknowledged</t>
  </si>
  <si>
    <t xml:space="preserve">One met?</t>
  </si>
  <si>
    <t xml:space="preserve">Plan due</t>
  </si>
  <si>
    <t xml:space="preserve">Plan delivered</t>
  </si>
  <si>
    <t xml:space="preserve">Three met?</t>
  </si>
  <si>
    <t xml:space="preserve">Seven due</t>
  </si>
  <si>
    <t xml:space="preserve">Resolved or updated</t>
  </si>
  <si>
    <t xml:space="preserve">Seven met?</t>
  </si>
  <si>
    <t xml:space="preserve">Disposition (dated, newest first)</t>
  </si>
  <si>
    <t xml:space="preserve">Nightly data sync failing</t>
  </si>
  <si>
    <t xml:space="preserve">Case</t>
  </si>
  <si>
    <t xml:space="preserve">Yes</t>
  </si>
  <si>
    <t xml:space="preserve">High</t>
  </si>
  <si>
    <t xml:space="preserve">Open</t>
  </si>
  <si>
    <t xml:space="preserve">Red</t>
  </si>
  <si>
    <t xml:space="preserve">IT lead</t>
  </si>
  <si>
    <t xml:space="preserve">Support engineer</t>
  </si>
  <si>
    <t xml:space="preserve">Support</t>
  </si>
  <si>
    <t xml:space="preserve">2026-10-14 — Root cause found in the connector; fix scheduled 10/16; Support to confirm by noon 10/17.
2026-10-12 — Acknowledged by phone and email; plan promised by 10/14.</t>
  </si>
  <si>
    <t xml:space="preserve">Sync errors in the audit log</t>
  </si>
  <si>
    <t xml:space="preserve">Med</t>
  </si>
  <si>
    <t xml:space="preserve">Closed</t>
  </si>
  <si>
    <t xml:space="preserve">Green</t>
  </si>
  <si>
    <t xml:space="preserve">2026-10-14 — Same root cause as item 1; closed into it with the customer’s agreement.</t>
  </si>
  <si>
    <t xml:space="preserve">Reporting project stalled</t>
  </si>
  <si>
    <t xml:space="preserve">Project</t>
  </si>
  <si>
    <t xml:space="preserve">No</t>
  </si>
  <si>
    <t xml:space="preserve">Yellow</t>
  </si>
  <si>
    <t xml:space="preserve">Project manager</t>
  </si>
  <si>
    <t xml:space="preserve">Onboarding</t>
  </si>
  <si>
    <t xml:space="preserve">2026-10-13 — Downgraded to Yellow: one-week delay. Will move to Green on the customer’s sign-off.</t>
  </si>
  <si>
    <t xml:space="preserve">Invoice disputed</t>
  </si>
  <si>
    <t xml:space="preserve">Invoice</t>
  </si>
  <si>
    <t xml:space="preserve">Controller</t>
  </si>
  <si>
    <t xml:space="preserve">Billing lead</t>
  </si>
  <si>
    <t xml:space="preserve">Finance</t>
  </si>
  <si>
    <t xml:space="preserve">2026-10-16 — Credit issued; the customer confirmed. Closed.
2026-10-13 — Credit agreed in principle; Finance to issue.</t>
  </si>
  <si>
    <t xml:space="preserve">Dispatch report timing out</t>
  </si>
  <si>
    <t xml:space="preserve">2026-10-17 — Plan delivered two days late; workaround offered (run at 6:00, not 7:00).
2026-10-13 — Acknowledged.</t>
  </si>
  <si>
    <t xml:space="preserve">User permissions after reorganization</t>
  </si>
  <si>
    <t xml:space="preserve">Escalation</t>
  </si>
  <si>
    <t xml:space="preserve">Low</t>
  </si>
  <si>
    <t xml:space="preserve">Success</t>
  </si>
  <si>
    <t xml:space="preserve">2026-10-14 — Acknowledged; plan promised by 10/17.</t>
  </si>
  <si>
    <t xml:space="preserve">Items</t>
  </si>
  <si>
    <t xml:space="preserve">Open · Red · Yellow</t>
  </si>
  <si>
    <t xml:space="preserve">1-3-7 kept (met ÷ due)</t>
  </si>
  <si>
    <t xml:space="preserve">The close</t>
  </si>
  <si>
    <t xml:space="preserve">An initiative is done when the customer confirms resolution of every challenge identified — not when our last case closes.</t>
  </si>
  <si>
    <t xml:space="preserve">Items not yet Green</t>
  </si>
  <si>
    <t xml:space="preserve">Ready to confirm?</t>
  </si>
  <si>
    <t xml:space="preserve">Confirmed by (name, title)</t>
  </si>
  <si>
    <t xml:space="preserve">Confirmed on</t>
  </si>
  <si>
    <t xml:space="preserve">Days to steady state</t>
  </si>
  <si>
    <t xml:space="preserve">Within thirty days?</t>
  </si>
  <si>
    <t xml:space="preserve">Recap call held on</t>
  </si>
  <si>
    <t xml:space="preserve">Handed back to the tier’s touch on</t>
  </si>
  <si>
    <t xml:space="preserve">Health thirty days after the close</t>
  </si>
  <si>
    <t xml:space="preserve">Recurred within ninety days?</t>
  </si>
  <si>
    <t xml:space="preserve">What changes so it does not recur</t>
  </si>
  <si>
    <t xml:space="preserve">The book — every initiative, and the four measures</t>
  </si>
  <si>
    <t xml:space="preserve">One row per initiative you run. The measures below say whether the play is working; the best sign is that you need it less. The sample rows are invented.</t>
  </si>
  <si>
    <t xml:space="preserve">Kind</t>
  </si>
  <si>
    <t xml:space="preserve">Confirmed</t>
  </si>
  <si>
    <t xml:space="preserve">1-3-7 kept</t>
  </si>
  <si>
    <t xml:space="preserve">Recurred in 90 days?</t>
  </si>
  <si>
    <t xml:space="preserve">Health 30 days after</t>
  </si>
  <si>
    <t xml:space="preserve">Renewed?</t>
  </si>
  <si>
    <t xml:space="preserve">Harbor Logistics</t>
  </si>
  <si>
    <t xml:space="preserve">Dedicated</t>
  </si>
  <si>
    <t xml:space="preserve">Executive escalation</t>
  </si>
  <si>
    <t xml:space="preserve">Ambiguity</t>
  </si>
  <si>
    <t xml:space="preserve">Northside Dental Group</t>
  </si>
  <si>
    <t xml:space="preserve">Operations Red</t>
  </si>
  <si>
    <t xml:space="preserve">Pier 9 Credit Union</t>
  </si>
  <si>
    <t xml:space="preserve">Scheduled</t>
  </si>
  <si>
    <t xml:space="preserve">Complexity</t>
  </si>
  <si>
    <t xml:space="preserve">Dockside Supply Co.</t>
  </si>
  <si>
    <t xml:space="preserve">Mesa Analytics</t>
  </si>
  <si>
    <t xml:space="preserve">Digital</t>
  </si>
  <si>
    <t xml:space="preserve">The four measures</t>
  </si>
  <si>
    <t xml:space="preserve">Initiatives run</t>
  </si>
  <si>
    <t xml:space="preserve">The clock — 1-3-7 kept (average)</t>
  </si>
  <si>
    <t xml:space="preserve">The pace — median days to steady state</t>
  </si>
  <si>
    <t xml:space="preserve">…closed within thirty days</t>
  </si>
  <si>
    <t xml:space="preserve">The cure — not recurred within ninety days</t>
  </si>
  <si>
    <t xml:space="preserve">The result — Green thirty days after</t>
  </si>
  <si>
    <t xml:space="preserve">…and renewed, where the renewal has come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</si>
</sst>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General"/>
    <numFmt numFmtId="167" formatCode="0%"/>
    <numFmt numFmtId="168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rgb="FF6E6C80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6E6C80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  <font>
      <b val="true"/>
      <sz val="1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2F0EA"/>
        <bgColor rgb="FFE8F1F0"/>
      </patternFill>
    </fill>
    <fill>
      <patternFill patternType="solid">
        <fgColor rgb="FF1B1A2B"/>
        <bgColor rgb="FF333300"/>
      </patternFill>
    </fill>
    <fill>
      <patternFill patternType="solid">
        <fgColor rgb="FFC63A26"/>
        <bgColor rgb="FF993366"/>
      </patternFill>
    </fill>
    <fill>
      <patternFill patternType="solid">
        <fgColor rgb="FF0F7A80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EDBD2"/>
      </left>
      <right style="thin">
        <color rgb="FFDEDBD2"/>
      </right>
      <top style="thin">
        <color rgb="FFDEDBD2"/>
      </top>
      <bottom style="thin">
        <color rgb="FFDEDB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C63A26"/>
      </font>
      <fill>
        <patternFill>
          <bgColor rgb="FFFDEAE6"/>
        </patternFill>
      </fill>
    </dxf>
    <dxf>
      <font>
        <name val="Arial"/>
        <charset val="1"/>
        <family val="0"/>
        <b val="1"/>
        <color rgb="FFA86A00"/>
      </font>
      <fill>
        <patternFill>
          <bgColor rgb="FFFFF4D6"/>
        </patternFill>
      </fill>
    </dxf>
    <dxf>
      <font>
        <name val="Arial"/>
        <charset val="1"/>
        <family val="0"/>
        <b val="1"/>
        <color rgb="FF0F7A80"/>
      </font>
      <fill>
        <patternFill>
          <bgColor rgb="FFE8F1F0"/>
        </patternFill>
      </fill>
    </dxf>
    <dxf>
      <font>
        <name val="Arial"/>
        <charset val="1"/>
        <family val="0"/>
        <b val="1"/>
        <color rgb="FFC63A26"/>
      </font>
    </dxf>
    <dxf>
      <font>
        <name val="Arial"/>
        <charset val="1"/>
        <family val="0"/>
        <b val="1"/>
        <color rgb="FF0F7A8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86A00"/>
      <rgbColor rgb="FF800080"/>
      <rgbColor rgb="FF0F7A80"/>
      <rgbColor rgb="FFC0C0C0"/>
      <rgbColor rgb="FF808080"/>
      <rgbColor rgb="FF9999FF"/>
      <rgbColor rgb="FF993366"/>
      <rgbColor rgb="FFFFF4D6"/>
      <rgbColor rgb="FFE8F1F0"/>
      <rgbColor rgb="FF660066"/>
      <rgbColor rgb="FFFF8080"/>
      <rgbColor rgb="FF0066CC"/>
      <rgbColor rgb="FFDEDB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0EA"/>
      <rgbColor rgb="FFCCFFCC"/>
      <rgbColor rgb="FFFDEA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C80"/>
      <rgbColor rgb="FF969696"/>
      <rgbColor rgb="FF003366"/>
      <rgbColor rgb="FF339966"/>
      <rgbColor rgb="FF003300"/>
      <rgbColor rgb="FF333300"/>
      <rgbColor rgb="FFC63A26"/>
      <rgbColor rgb="FF993366"/>
      <rgbColor rgb="FF333399"/>
      <rgbColor rgb="FF1B1A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39.55" hidden="false" customHeight="false" outlineLevel="0" collapsed="false">
      <c r="A4" s="3" t="s">
        <v>2</v>
      </c>
    </row>
    <row r="5" customFormat="false" ht="52.2" hidden="false" customHeight="false" outlineLevel="0" collapsed="false">
      <c r="A5" s="3" t="s">
        <v>3</v>
      </c>
    </row>
    <row r="6" customFormat="false" ht="52.2" hidden="false" customHeight="false" outlineLevel="0" collapsed="false">
      <c r="A6" s="3" t="s">
        <v>4</v>
      </c>
    </row>
    <row r="7" customFormat="false" ht="26.85" hidden="false" customHeight="false" outlineLevel="0" collapsed="false">
      <c r="A7" s="3" t="s">
        <v>5</v>
      </c>
    </row>
    <row r="8" customFormat="false" ht="26.85" hidden="false" customHeight="false" outlineLevel="0" collapsed="false">
      <c r="A8" s="4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4"/>
    <col collapsed="false" customWidth="true" hidden="false" outlineLevel="0" max="3" min="3" style="0" width="30"/>
    <col collapsed="false" customWidth="true" hidden="false" outlineLevel="0" max="4" min="4" style="0" width="22"/>
  </cols>
  <sheetData>
    <row r="1" customFormat="false" ht="17.35" hidden="false" customHeight="false" outlineLevel="0" collapsed="false">
      <c r="A1" s="5" t="s">
        <v>7</v>
      </c>
    </row>
    <row r="2" customFormat="false" ht="15" hidden="false" customHeight="false" outlineLevel="0" collapsed="false">
      <c r="A2" s="6" t="s">
        <v>8</v>
      </c>
    </row>
    <row r="4" customFormat="false" ht="15" hidden="false" customHeight="true" outlineLevel="0" collapsed="false">
      <c r="A4" s="7" t="s">
        <v>9</v>
      </c>
      <c r="B4" s="8" t="s">
        <v>10</v>
      </c>
      <c r="C4" s="8"/>
      <c r="D4" s="8"/>
    </row>
    <row r="5" customFormat="false" ht="15" hidden="false" customHeight="true" outlineLevel="0" collapsed="false">
      <c r="A5" s="7" t="s">
        <v>11</v>
      </c>
      <c r="B5" s="8" t="s">
        <v>12</v>
      </c>
      <c r="C5" s="8"/>
      <c r="D5" s="8"/>
    </row>
    <row r="6" customFormat="false" ht="15" hidden="false" customHeight="false" outlineLevel="0" collapsed="false">
      <c r="A6" s="7" t="s">
        <v>13</v>
      </c>
      <c r="B6" s="9" t="n">
        <v>46307</v>
      </c>
      <c r="C6" s="9"/>
      <c r="D6" s="9"/>
    </row>
    <row r="7" customFormat="false" ht="15" hidden="false" customHeight="true" outlineLevel="0" collapsed="false">
      <c r="A7" s="7" t="s">
        <v>14</v>
      </c>
      <c r="B7" s="8" t="s">
        <v>15</v>
      </c>
      <c r="C7" s="8"/>
      <c r="D7" s="8"/>
    </row>
    <row r="8" customFormat="false" ht="15" hidden="false" customHeight="true" outlineLevel="0" collapsed="false">
      <c r="A8" s="7" t="s">
        <v>16</v>
      </c>
      <c r="B8" s="8" t="s">
        <v>17</v>
      </c>
      <c r="C8" s="8"/>
      <c r="D8" s="8"/>
    </row>
    <row r="9" customFormat="false" ht="45.75" hidden="false" customHeight="true" outlineLevel="0" collapsed="false">
      <c r="A9" s="7" t="s">
        <v>18</v>
      </c>
      <c r="B9" s="8" t="s">
        <v>19</v>
      </c>
      <c r="C9" s="8"/>
      <c r="D9" s="8"/>
    </row>
    <row r="10" customFormat="false" ht="43.5" hidden="false" customHeight="true" outlineLevel="0" collapsed="false">
      <c r="A10" s="7" t="s">
        <v>20</v>
      </c>
      <c r="B10" s="8" t="s">
        <v>21</v>
      </c>
      <c r="C10" s="8"/>
      <c r="D10" s="8"/>
    </row>
    <row r="11" customFormat="false" ht="15" hidden="false" customHeight="false" outlineLevel="0" collapsed="false">
      <c r="A11" s="7" t="s">
        <v>22</v>
      </c>
      <c r="B11" s="10" t="n">
        <f aca="false">IF(B6="","",B6+30)</f>
        <v>46337</v>
      </c>
      <c r="C11" s="10"/>
      <c r="D11" s="10"/>
    </row>
    <row r="12" customFormat="false" ht="15" hidden="false" customHeight="false" outlineLevel="0" collapsed="false">
      <c r="A12" s="7" t="s">
        <v>23</v>
      </c>
      <c r="B12" s="11" t="n">
        <f aca="false">IF(B11="","",B11-B6)</f>
        <v>30</v>
      </c>
      <c r="C12" s="11"/>
      <c r="D12" s="11"/>
    </row>
    <row r="13" customFormat="false" ht="15" hidden="false" customHeight="true" outlineLevel="0" collapsed="false">
      <c r="A13" s="7" t="s">
        <v>24</v>
      </c>
      <c r="B13" s="8" t="s">
        <v>25</v>
      </c>
      <c r="C13" s="8"/>
      <c r="D13" s="8"/>
    </row>
    <row r="14" customFormat="false" ht="15" hidden="false" customHeight="true" outlineLevel="0" collapsed="false">
      <c r="A14" s="7" t="s">
        <v>26</v>
      </c>
      <c r="B14" s="8" t="s">
        <v>27</v>
      </c>
      <c r="C14" s="8"/>
      <c r="D14" s="8"/>
    </row>
    <row r="15" customFormat="false" ht="15" hidden="false" customHeight="true" outlineLevel="0" collapsed="false">
      <c r="A15" s="7" t="s">
        <v>28</v>
      </c>
      <c r="B15" s="8" t="s">
        <v>29</v>
      </c>
      <c r="C15" s="8"/>
      <c r="D15" s="8"/>
    </row>
    <row r="16" customFormat="false" ht="43.5" hidden="false" customHeight="true" outlineLevel="0" collapsed="false">
      <c r="A16" s="7" t="s">
        <v>30</v>
      </c>
      <c r="B16" s="8" t="s">
        <v>31</v>
      </c>
      <c r="C16" s="8"/>
      <c r="D16" s="8"/>
    </row>
    <row r="17" customFormat="false" ht="43.5" hidden="false" customHeight="true" outlineLevel="0" collapsed="false">
      <c r="A17" s="7" t="s">
        <v>32</v>
      </c>
      <c r="B17" s="8" t="s">
        <v>33</v>
      </c>
      <c r="C17" s="8"/>
      <c r="D17" s="8"/>
    </row>
    <row r="18" customFormat="false" ht="15" hidden="false" customHeight="false" outlineLevel="0" collapsed="false">
      <c r="A18" s="7" t="s">
        <v>34</v>
      </c>
      <c r="B18" s="12" t="n">
        <f aca="false">COUNTA(Tracker!B2:B41)</f>
        <v>6</v>
      </c>
      <c r="C18" s="12"/>
      <c r="D18" s="12"/>
    </row>
    <row r="19" customFormat="false" ht="43.5" hidden="false" customHeight="true" outlineLevel="0" collapsed="false">
      <c r="A19" s="7" t="s">
        <v>35</v>
      </c>
      <c r="B19" s="8" t="s">
        <v>36</v>
      </c>
      <c r="C19" s="8"/>
      <c r="D19" s="8"/>
    </row>
    <row r="22" customFormat="false" ht="15" hidden="false" customHeight="false" outlineLevel="0" collapsed="false">
      <c r="A22" s="13" t="s">
        <v>37</v>
      </c>
    </row>
    <row r="23" customFormat="false" ht="15" hidden="false" customHeight="false" outlineLevel="0" collapsed="false">
      <c r="A23" s="13"/>
      <c r="B23" s="14" t="s">
        <v>38</v>
      </c>
      <c r="C23" s="14" t="s">
        <v>39</v>
      </c>
      <c r="D23" s="14" t="s">
        <v>40</v>
      </c>
    </row>
    <row r="24" customFormat="false" ht="30" hidden="false" customHeight="true" outlineLevel="0" collapsed="false">
      <c r="A24" s="13" t="s">
        <v>41</v>
      </c>
      <c r="B24" s="15"/>
      <c r="C24" s="15"/>
      <c r="D24" s="15"/>
    </row>
    <row r="25" customFormat="false" ht="30" hidden="false" customHeight="true" outlineLevel="0" collapsed="false">
      <c r="A25" s="13" t="s">
        <v>42</v>
      </c>
      <c r="B25" s="15"/>
      <c r="C25" s="15"/>
      <c r="D25" s="15"/>
    </row>
  </sheetData>
  <mergeCells count="16"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</mergeCells>
  <dataValidations count="3">
    <dataValidation allowBlank="false" errorStyle="stop" operator="between" showDropDown="false" showErrorMessage="false" showInputMessage="false" sqref="B7" type="list">
      <formula1>"Critical mass,Operations Red,Executive escalation,Scheduled"</formula1>
      <formula2>0</formula2>
    </dataValidation>
    <dataValidation allowBlank="false" errorStyle="stop" operator="between" showDropDown="false" showErrorMessage="false" showInputMessage="false" sqref="B8" type="list">
      <formula1>"Difficulty,Complexity,Ambiguity"</formula1>
      <formula2>0</formula2>
    </dataValidation>
    <dataValidation allowBlank="false" errorStyle="stop" operator="between" showDropDown="false" showErrorMessage="false" showInputMessage="false" sqref="B5" type="list">
      <formula1>"Dedicated,Shared,Digital"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4" min="3" style="0" width="11"/>
    <col collapsed="false" customWidth="true" hidden="false" outlineLevel="0" max="7" min="5" style="0" width="9"/>
    <col collapsed="false" customWidth="true" hidden="false" outlineLevel="0" max="8" min="8" style="0" width="10"/>
    <col collapsed="false" customWidth="true" hidden="false" outlineLevel="0" max="9" min="9" style="0" width="18"/>
    <col collapsed="false" customWidth="true" hidden="false" outlineLevel="0" max="10" min="10" style="0" width="20"/>
    <col collapsed="false" customWidth="true" hidden="false" outlineLevel="0" max="12" min="11" style="0" width="12"/>
    <col collapsed="false" customWidth="true" hidden="false" outlineLevel="0" max="13" min="13" style="0" width="9"/>
    <col collapsed="false" customWidth="true" hidden="false" outlineLevel="0" max="14" min="14" style="0" width="11"/>
    <col collapsed="false" customWidth="true" hidden="false" outlineLevel="0" max="15" min="15" style="0" width="12"/>
    <col collapsed="false" customWidth="true" hidden="false" outlineLevel="0" max="16" min="16" style="0" width="9"/>
    <col collapsed="false" customWidth="true" hidden="false" outlineLevel="0" max="17" min="17" style="0" width="11"/>
    <col collapsed="false" customWidth="true" hidden="false" outlineLevel="0" max="18" min="18" style="0" width="12"/>
    <col collapsed="false" customWidth="true" hidden="false" outlineLevel="0" max="19" min="19" style="0" width="9"/>
    <col collapsed="false" customWidth="true" hidden="false" outlineLevel="0" max="20" min="20" style="0" width="62"/>
  </cols>
  <sheetData>
    <row r="1" customFormat="false" ht="39.75" hidden="false" customHeight="true" outlineLevel="0" collapsed="false">
      <c r="A1" s="16" t="s">
        <v>43</v>
      </c>
      <c r="B1" s="17" t="s">
        <v>44</v>
      </c>
      <c r="C1" s="16" t="s">
        <v>45</v>
      </c>
      <c r="D1" s="16" t="s">
        <v>46</v>
      </c>
      <c r="E1" s="16" t="s">
        <v>47</v>
      </c>
      <c r="F1" s="16" t="s">
        <v>48</v>
      </c>
      <c r="G1" s="16" t="s">
        <v>49</v>
      </c>
      <c r="H1" s="16" t="s">
        <v>50</v>
      </c>
      <c r="I1" s="16" t="s">
        <v>51</v>
      </c>
      <c r="J1" s="16" t="s">
        <v>52</v>
      </c>
      <c r="K1" s="16" t="s">
        <v>53</v>
      </c>
      <c r="L1" s="18" t="s">
        <v>54</v>
      </c>
      <c r="M1" s="18" t="s">
        <v>55</v>
      </c>
      <c r="N1" s="18" t="s">
        <v>56</v>
      </c>
      <c r="O1" s="18" t="s">
        <v>57</v>
      </c>
      <c r="P1" s="18" t="s">
        <v>58</v>
      </c>
      <c r="Q1" s="18" t="s">
        <v>59</v>
      </c>
      <c r="R1" s="18" t="s">
        <v>60</v>
      </c>
      <c r="S1" s="18" t="s">
        <v>61</v>
      </c>
      <c r="T1" s="17" t="s">
        <v>62</v>
      </c>
    </row>
    <row r="2" customFormat="false" ht="43.5" hidden="false" customHeight="true" outlineLevel="0" collapsed="false">
      <c r="A2" s="19" t="n">
        <v>1</v>
      </c>
      <c r="B2" s="20" t="s">
        <v>63</v>
      </c>
      <c r="C2" s="19" t="s">
        <v>64</v>
      </c>
      <c r="D2" s="21" t="n">
        <v>46307</v>
      </c>
      <c r="E2" s="19" t="s">
        <v>65</v>
      </c>
      <c r="F2" s="19" t="s">
        <v>66</v>
      </c>
      <c r="G2" s="19" t="s">
        <v>67</v>
      </c>
      <c r="H2" s="19" t="s">
        <v>68</v>
      </c>
      <c r="I2" s="22" t="s">
        <v>69</v>
      </c>
      <c r="J2" s="22" t="s">
        <v>70</v>
      </c>
      <c r="K2" s="22" t="s">
        <v>71</v>
      </c>
      <c r="L2" s="21" t="n">
        <v>46307</v>
      </c>
      <c r="M2" s="23" t="str">
        <f aca="true">IF(OR(E2&lt;&gt;"Yes",D2=""),"",IF(L2="",IF(TODAY()&gt;D2,"No",""),IF(L2&lt;=D2,"Yes","No")))</f>
        <v>Yes</v>
      </c>
      <c r="N2" s="24" t="n">
        <f aca="false">IF(OR(E2&lt;&gt;"Yes",D2=""),"",WORKDAY(D2,3))</f>
        <v>46310</v>
      </c>
      <c r="O2" s="21" t="n">
        <v>46309</v>
      </c>
      <c r="P2" s="23" t="str">
        <f aca="true">IF(N2="","",IF(O2="",IF(TODAY()&gt;N2,"No",""),IF(O2&lt;=N2,"Yes","No")))</f>
        <v>Yes</v>
      </c>
      <c r="Q2" s="24" t="n">
        <f aca="false">IF(OR(E2&lt;&gt;"Yes",D2=""),"",D2+7)</f>
        <v>46314</v>
      </c>
      <c r="R2" s="21"/>
      <c r="S2" s="23" t="str">
        <f aca="true">IF(Q2="","",IF(R2="",IF(TODAY()&gt;Q2,"No",""),IF(R2&lt;=Q2,"Yes","No")))</f>
        <v>No</v>
      </c>
      <c r="T2" s="20" t="s">
        <v>72</v>
      </c>
    </row>
    <row r="3" customFormat="false" ht="43.5" hidden="false" customHeight="true" outlineLevel="0" collapsed="false">
      <c r="A3" s="19" t="n">
        <v>2</v>
      </c>
      <c r="B3" s="20" t="s">
        <v>73</v>
      </c>
      <c r="C3" s="19" t="s">
        <v>64</v>
      </c>
      <c r="D3" s="21" t="n">
        <v>46307</v>
      </c>
      <c r="E3" s="19" t="s">
        <v>65</v>
      </c>
      <c r="F3" s="19" t="s">
        <v>74</v>
      </c>
      <c r="G3" s="19" t="s">
        <v>75</v>
      </c>
      <c r="H3" s="19" t="s">
        <v>76</v>
      </c>
      <c r="I3" s="22" t="s">
        <v>69</v>
      </c>
      <c r="J3" s="22" t="s">
        <v>70</v>
      </c>
      <c r="K3" s="22" t="s">
        <v>71</v>
      </c>
      <c r="L3" s="21" t="n">
        <v>46307</v>
      </c>
      <c r="M3" s="23" t="str">
        <f aca="true">IF(OR(E3&lt;&gt;"Yes",D3=""),"",IF(L3="",IF(TODAY()&gt;D3,"No",""),IF(L3&lt;=D3,"Yes","No")))</f>
        <v>Yes</v>
      </c>
      <c r="N3" s="24" t="n">
        <f aca="false">IF(OR(E3&lt;&gt;"Yes",D3=""),"",WORKDAY(D3,3))</f>
        <v>46310</v>
      </c>
      <c r="O3" s="21" t="n">
        <v>46309</v>
      </c>
      <c r="P3" s="23" t="str">
        <f aca="true">IF(N3="","",IF(O3="",IF(TODAY()&gt;N3,"No",""),IF(O3&lt;=N3,"Yes","No")))</f>
        <v>Yes</v>
      </c>
      <c r="Q3" s="24" t="n">
        <f aca="false">IF(OR(E3&lt;&gt;"Yes",D3=""),"",D3+7)</f>
        <v>46314</v>
      </c>
      <c r="R3" s="21" t="n">
        <v>46309</v>
      </c>
      <c r="S3" s="23" t="str">
        <f aca="true">IF(Q3="","",IF(R3="",IF(TODAY()&gt;Q3,"No",""),IF(R3&lt;=Q3,"Yes","No")))</f>
        <v>Yes</v>
      </c>
      <c r="T3" s="20" t="s">
        <v>77</v>
      </c>
    </row>
    <row r="4" customFormat="false" ht="43.5" hidden="false" customHeight="true" outlineLevel="0" collapsed="false">
      <c r="A4" s="19" t="n">
        <v>3</v>
      </c>
      <c r="B4" s="20" t="s">
        <v>78</v>
      </c>
      <c r="C4" s="19" t="s">
        <v>79</v>
      </c>
      <c r="D4" s="21" t="n">
        <v>46307</v>
      </c>
      <c r="E4" s="19" t="s">
        <v>80</v>
      </c>
      <c r="F4" s="19" t="s">
        <v>74</v>
      </c>
      <c r="G4" s="19" t="s">
        <v>67</v>
      </c>
      <c r="H4" s="19" t="s">
        <v>81</v>
      </c>
      <c r="I4" s="22" t="s">
        <v>25</v>
      </c>
      <c r="J4" s="22" t="s">
        <v>82</v>
      </c>
      <c r="K4" s="22" t="s">
        <v>83</v>
      </c>
      <c r="L4" s="21"/>
      <c r="M4" s="23" t="str">
        <f aca="true">IF(OR(E4&lt;&gt;"Yes",D4=""),"",IF(L4="",IF(TODAY()&gt;D4,"No",""),IF(L4&lt;=D4,"Yes","No")))</f>
        <v/>
      </c>
      <c r="N4" s="24" t="str">
        <f aca="false">IF(OR(E4&lt;&gt;"Yes",D4=""),"",WORKDAY(D4,3))</f>
        <v/>
      </c>
      <c r="O4" s="21"/>
      <c r="P4" s="23" t="str">
        <f aca="true">IF(N4="","",IF(O4="",IF(TODAY()&gt;N4,"No",""),IF(O4&lt;=N4,"Yes","No")))</f>
        <v/>
      </c>
      <c r="Q4" s="24" t="str">
        <f aca="false">IF(OR(E4&lt;&gt;"Yes",D4=""),"",D4+7)</f>
        <v/>
      </c>
      <c r="R4" s="21"/>
      <c r="S4" s="23" t="str">
        <f aca="true">IF(Q4="","",IF(R4="",IF(TODAY()&gt;Q4,"No",""),IF(R4&lt;=Q4,"Yes","No")))</f>
        <v/>
      </c>
      <c r="T4" s="20" t="s">
        <v>84</v>
      </c>
    </row>
    <row r="5" customFormat="false" ht="43.5" hidden="false" customHeight="true" outlineLevel="0" collapsed="false">
      <c r="A5" s="19" t="n">
        <v>4</v>
      </c>
      <c r="B5" s="20" t="s">
        <v>85</v>
      </c>
      <c r="C5" s="19" t="s">
        <v>86</v>
      </c>
      <c r="D5" s="21" t="n">
        <v>46307</v>
      </c>
      <c r="E5" s="19" t="s">
        <v>65</v>
      </c>
      <c r="F5" s="19" t="s">
        <v>74</v>
      </c>
      <c r="G5" s="19" t="s">
        <v>75</v>
      </c>
      <c r="H5" s="19" t="s">
        <v>76</v>
      </c>
      <c r="I5" s="22" t="s">
        <v>87</v>
      </c>
      <c r="J5" s="22" t="s">
        <v>88</v>
      </c>
      <c r="K5" s="22" t="s">
        <v>89</v>
      </c>
      <c r="L5" s="21" t="n">
        <v>46307</v>
      </c>
      <c r="M5" s="23" t="str">
        <f aca="true">IF(OR(E5&lt;&gt;"Yes",D5=""),"",IF(L5="",IF(TODAY()&gt;D5,"No",""),IF(L5&lt;=D5,"Yes","No")))</f>
        <v>Yes</v>
      </c>
      <c r="N5" s="24" t="n">
        <f aca="false">IF(OR(E5&lt;&gt;"Yes",D5=""),"",WORKDAY(D5,3))</f>
        <v>46310</v>
      </c>
      <c r="O5" s="21" t="n">
        <v>46308</v>
      </c>
      <c r="P5" s="23" t="str">
        <f aca="true">IF(N5="","",IF(O5="",IF(TODAY()&gt;N5,"No",""),IF(O5&lt;=N5,"Yes","No")))</f>
        <v>Yes</v>
      </c>
      <c r="Q5" s="24" t="n">
        <f aca="false">IF(OR(E5&lt;&gt;"Yes",D5=""),"",D5+7)</f>
        <v>46314</v>
      </c>
      <c r="R5" s="21" t="n">
        <v>46311</v>
      </c>
      <c r="S5" s="23" t="str">
        <f aca="true">IF(Q5="","",IF(R5="",IF(TODAY()&gt;Q5,"No",""),IF(R5&lt;=Q5,"Yes","No")))</f>
        <v>Yes</v>
      </c>
      <c r="T5" s="20" t="s">
        <v>90</v>
      </c>
    </row>
    <row r="6" customFormat="false" ht="43.5" hidden="false" customHeight="true" outlineLevel="0" collapsed="false">
      <c r="A6" s="19" t="n">
        <v>5</v>
      </c>
      <c r="B6" s="20" t="s">
        <v>91</v>
      </c>
      <c r="C6" s="19" t="s">
        <v>64</v>
      </c>
      <c r="D6" s="21" t="n">
        <v>46308</v>
      </c>
      <c r="E6" s="19" t="s">
        <v>65</v>
      </c>
      <c r="F6" s="19" t="s">
        <v>66</v>
      </c>
      <c r="G6" s="19" t="s">
        <v>67</v>
      </c>
      <c r="H6" s="19" t="s">
        <v>68</v>
      </c>
      <c r="I6" s="22" t="s">
        <v>25</v>
      </c>
      <c r="J6" s="22" t="s">
        <v>70</v>
      </c>
      <c r="K6" s="22" t="s">
        <v>71</v>
      </c>
      <c r="L6" s="21" t="n">
        <v>46308</v>
      </c>
      <c r="M6" s="23" t="str">
        <f aca="true">IF(OR(E6&lt;&gt;"Yes",D6=""),"",IF(L6="",IF(TODAY()&gt;D6,"No",""),IF(L6&lt;=D6,"Yes","No")))</f>
        <v>Yes</v>
      </c>
      <c r="N6" s="24" t="n">
        <f aca="false">IF(OR(E6&lt;&gt;"Yes",D6=""),"",WORKDAY(D6,3))</f>
        <v>46311</v>
      </c>
      <c r="O6" s="21" t="n">
        <v>46312</v>
      </c>
      <c r="P6" s="23" t="str">
        <f aca="true">IF(N6="","",IF(O6="",IF(TODAY()&gt;N6,"No",""),IF(O6&lt;=N6,"Yes","No")))</f>
        <v>No</v>
      </c>
      <c r="Q6" s="24" t="n">
        <f aca="false">IF(OR(E6&lt;&gt;"Yes",D6=""),"",D6+7)</f>
        <v>46315</v>
      </c>
      <c r="R6" s="21"/>
      <c r="S6" s="23" t="str">
        <f aca="true">IF(Q6="","",IF(R6="",IF(TODAY()&gt;Q6,"No",""),IF(R6&lt;=Q6,"Yes","No")))</f>
        <v>No</v>
      </c>
      <c r="T6" s="20" t="s">
        <v>92</v>
      </c>
    </row>
    <row r="7" customFormat="false" ht="43.5" hidden="false" customHeight="true" outlineLevel="0" collapsed="false">
      <c r="A7" s="19" t="n">
        <v>6</v>
      </c>
      <c r="B7" s="20" t="s">
        <v>93</v>
      </c>
      <c r="C7" s="19" t="s">
        <v>94</v>
      </c>
      <c r="D7" s="21" t="n">
        <v>46309</v>
      </c>
      <c r="E7" s="19" t="s">
        <v>65</v>
      </c>
      <c r="F7" s="19" t="s">
        <v>95</v>
      </c>
      <c r="G7" s="19" t="s">
        <v>67</v>
      </c>
      <c r="H7" s="19" t="s">
        <v>81</v>
      </c>
      <c r="I7" s="22" t="s">
        <v>69</v>
      </c>
      <c r="J7" s="22" t="s">
        <v>27</v>
      </c>
      <c r="K7" s="22" t="s">
        <v>96</v>
      </c>
      <c r="L7" s="21" t="n">
        <v>46309</v>
      </c>
      <c r="M7" s="23" t="str">
        <f aca="true">IF(OR(E7&lt;&gt;"Yes",D7=""),"",IF(L7="",IF(TODAY()&gt;D7,"No",""),IF(L7&lt;=D7,"Yes","No")))</f>
        <v>Yes</v>
      </c>
      <c r="N7" s="24" t="n">
        <f aca="false">IF(OR(E7&lt;&gt;"Yes",D7=""),"",WORKDAY(D7,3))</f>
        <v>46314</v>
      </c>
      <c r="O7" s="21"/>
      <c r="P7" s="23" t="str">
        <f aca="true">IF(N7="","",IF(O7="",IF(TODAY()&gt;N7,"No",""),IF(O7&lt;=N7,"Yes","No")))</f>
        <v>No</v>
      </c>
      <c r="Q7" s="24" t="n">
        <f aca="false">IF(OR(E7&lt;&gt;"Yes",D7=""),"",D7+7)</f>
        <v>46316</v>
      </c>
      <c r="R7" s="21"/>
      <c r="S7" s="23" t="str">
        <f aca="true">IF(Q7="","",IF(R7="",IF(TODAY()&gt;Q7,"No",""),IF(R7&lt;=Q7,"Yes","No")))</f>
        <v>No</v>
      </c>
      <c r="T7" s="20" t="s">
        <v>97</v>
      </c>
    </row>
    <row r="8" customFormat="false" ht="15" hidden="false" customHeight="false" outlineLevel="0" collapsed="false">
      <c r="A8" s="19"/>
      <c r="B8" s="20"/>
      <c r="C8" s="19"/>
      <c r="D8" s="21"/>
      <c r="E8" s="19"/>
      <c r="F8" s="19"/>
      <c r="G8" s="19"/>
      <c r="H8" s="19"/>
      <c r="I8" s="22"/>
      <c r="J8" s="22"/>
      <c r="K8" s="22"/>
      <c r="L8" s="21"/>
      <c r="M8" s="23" t="str">
        <f aca="true">IF(OR(E8&lt;&gt;"Yes",D8=""),"",IF(L8="",IF(TODAY()&gt;D8,"No",""),IF(L8&lt;=D8,"Yes","No")))</f>
        <v/>
      </c>
      <c r="N8" s="24" t="str">
        <f aca="false">IF(OR(E8&lt;&gt;"Yes",D8=""),"",WORKDAY(D8,3))</f>
        <v/>
      </c>
      <c r="O8" s="21"/>
      <c r="P8" s="23" t="str">
        <f aca="true">IF(N8="","",IF(O8="",IF(TODAY()&gt;N8,"No",""),IF(O8&lt;=N8,"Yes","No")))</f>
        <v/>
      </c>
      <c r="Q8" s="24" t="str">
        <f aca="false">IF(OR(E8&lt;&gt;"Yes",D8=""),"",D8+7)</f>
        <v/>
      </c>
      <c r="R8" s="21"/>
      <c r="S8" s="23" t="str">
        <f aca="true">IF(Q8="","",IF(R8="",IF(TODAY()&gt;Q8,"No",""),IF(R8&lt;=Q8,"Yes","No")))</f>
        <v/>
      </c>
      <c r="T8" s="20"/>
    </row>
    <row r="9" customFormat="false" ht="15" hidden="false" customHeight="false" outlineLevel="0" collapsed="false">
      <c r="A9" s="19"/>
      <c r="B9" s="20"/>
      <c r="C9" s="19"/>
      <c r="D9" s="21"/>
      <c r="E9" s="19"/>
      <c r="F9" s="19"/>
      <c r="G9" s="19"/>
      <c r="H9" s="19"/>
      <c r="I9" s="22"/>
      <c r="J9" s="22"/>
      <c r="K9" s="22"/>
      <c r="L9" s="21"/>
      <c r="M9" s="23" t="str">
        <f aca="true">IF(OR(E9&lt;&gt;"Yes",D9=""),"",IF(L9="",IF(TODAY()&gt;D9,"No",""),IF(L9&lt;=D9,"Yes","No")))</f>
        <v/>
      </c>
      <c r="N9" s="24" t="str">
        <f aca="false">IF(OR(E9&lt;&gt;"Yes",D9=""),"",WORKDAY(D9,3))</f>
        <v/>
      </c>
      <c r="O9" s="21"/>
      <c r="P9" s="23" t="str">
        <f aca="true">IF(N9="","",IF(O9="",IF(TODAY()&gt;N9,"No",""),IF(O9&lt;=N9,"Yes","No")))</f>
        <v/>
      </c>
      <c r="Q9" s="24" t="str">
        <f aca="false">IF(OR(E9&lt;&gt;"Yes",D9=""),"",D9+7)</f>
        <v/>
      </c>
      <c r="R9" s="21"/>
      <c r="S9" s="23" t="str">
        <f aca="true">IF(Q9="","",IF(R9="",IF(TODAY()&gt;Q9,"No",""),IF(R9&lt;=Q9,"Yes","No")))</f>
        <v/>
      </c>
      <c r="T9" s="20"/>
    </row>
    <row r="10" customFormat="false" ht="15" hidden="false" customHeight="false" outlineLevel="0" collapsed="false">
      <c r="A10" s="19"/>
      <c r="B10" s="20"/>
      <c r="C10" s="19"/>
      <c r="D10" s="21"/>
      <c r="E10" s="19"/>
      <c r="F10" s="19"/>
      <c r="G10" s="19"/>
      <c r="H10" s="19"/>
      <c r="I10" s="22"/>
      <c r="J10" s="22"/>
      <c r="K10" s="22"/>
      <c r="L10" s="21"/>
      <c r="M10" s="23" t="str">
        <f aca="true">IF(OR(E10&lt;&gt;"Yes",D10=""),"",IF(L10="",IF(TODAY()&gt;D10,"No",""),IF(L10&lt;=D10,"Yes","No")))</f>
        <v/>
      </c>
      <c r="N10" s="24" t="str">
        <f aca="false">IF(OR(E10&lt;&gt;"Yes",D10=""),"",WORKDAY(D10,3))</f>
        <v/>
      </c>
      <c r="O10" s="21"/>
      <c r="P10" s="23" t="str">
        <f aca="true">IF(N10="","",IF(O10="",IF(TODAY()&gt;N10,"No",""),IF(O10&lt;=N10,"Yes","No")))</f>
        <v/>
      </c>
      <c r="Q10" s="24" t="str">
        <f aca="false">IF(OR(E10&lt;&gt;"Yes",D10=""),"",D10+7)</f>
        <v/>
      </c>
      <c r="R10" s="21"/>
      <c r="S10" s="23" t="str">
        <f aca="true">IF(Q10="","",IF(R10="",IF(TODAY()&gt;Q10,"No",""),IF(R10&lt;=Q10,"Yes","No")))</f>
        <v/>
      </c>
      <c r="T10" s="20"/>
    </row>
    <row r="11" customFormat="false" ht="15" hidden="false" customHeight="false" outlineLevel="0" collapsed="false">
      <c r="A11" s="19"/>
      <c r="B11" s="20"/>
      <c r="C11" s="19"/>
      <c r="D11" s="21"/>
      <c r="E11" s="19"/>
      <c r="F11" s="19"/>
      <c r="G11" s="19"/>
      <c r="H11" s="19"/>
      <c r="I11" s="22"/>
      <c r="J11" s="22"/>
      <c r="K11" s="22"/>
      <c r="L11" s="21"/>
      <c r="M11" s="23" t="str">
        <f aca="true">IF(OR(E11&lt;&gt;"Yes",D11=""),"",IF(L11="",IF(TODAY()&gt;D11,"No",""),IF(L11&lt;=D11,"Yes","No")))</f>
        <v/>
      </c>
      <c r="N11" s="24" t="str">
        <f aca="false">IF(OR(E11&lt;&gt;"Yes",D11=""),"",WORKDAY(D11,3))</f>
        <v/>
      </c>
      <c r="O11" s="21"/>
      <c r="P11" s="23" t="str">
        <f aca="true">IF(N11="","",IF(O11="",IF(TODAY()&gt;N11,"No",""),IF(O11&lt;=N11,"Yes","No")))</f>
        <v/>
      </c>
      <c r="Q11" s="24" t="str">
        <f aca="false">IF(OR(E11&lt;&gt;"Yes",D11=""),"",D11+7)</f>
        <v/>
      </c>
      <c r="R11" s="21"/>
      <c r="S11" s="23" t="str">
        <f aca="true">IF(Q11="","",IF(R11="",IF(TODAY()&gt;Q11,"No",""),IF(R11&lt;=Q11,"Yes","No")))</f>
        <v/>
      </c>
      <c r="T11" s="20"/>
    </row>
    <row r="12" customFormat="false" ht="15" hidden="false" customHeight="false" outlineLevel="0" collapsed="false">
      <c r="A12" s="19"/>
      <c r="B12" s="20"/>
      <c r="C12" s="19"/>
      <c r="D12" s="21"/>
      <c r="E12" s="19"/>
      <c r="F12" s="19"/>
      <c r="G12" s="19"/>
      <c r="H12" s="19"/>
      <c r="I12" s="22"/>
      <c r="J12" s="22"/>
      <c r="K12" s="22"/>
      <c r="L12" s="21"/>
      <c r="M12" s="23" t="str">
        <f aca="true">IF(OR(E12&lt;&gt;"Yes",D12=""),"",IF(L12="",IF(TODAY()&gt;D12,"No",""),IF(L12&lt;=D12,"Yes","No")))</f>
        <v/>
      </c>
      <c r="N12" s="24" t="str">
        <f aca="false">IF(OR(E12&lt;&gt;"Yes",D12=""),"",WORKDAY(D12,3))</f>
        <v/>
      </c>
      <c r="O12" s="21"/>
      <c r="P12" s="23" t="str">
        <f aca="true">IF(N12="","",IF(O12="",IF(TODAY()&gt;N12,"No",""),IF(O12&lt;=N12,"Yes","No")))</f>
        <v/>
      </c>
      <c r="Q12" s="24" t="str">
        <f aca="false">IF(OR(E12&lt;&gt;"Yes",D12=""),"",D12+7)</f>
        <v/>
      </c>
      <c r="R12" s="21"/>
      <c r="S12" s="23" t="str">
        <f aca="true">IF(Q12="","",IF(R12="",IF(TODAY()&gt;Q12,"No",""),IF(R12&lt;=Q12,"Yes","No")))</f>
        <v/>
      </c>
      <c r="T12" s="20"/>
    </row>
    <row r="13" customFormat="false" ht="15" hidden="false" customHeight="false" outlineLevel="0" collapsed="false">
      <c r="A13" s="19"/>
      <c r="B13" s="20"/>
      <c r="C13" s="19"/>
      <c r="D13" s="21"/>
      <c r="E13" s="19"/>
      <c r="F13" s="19"/>
      <c r="G13" s="19"/>
      <c r="H13" s="19"/>
      <c r="I13" s="22"/>
      <c r="J13" s="22"/>
      <c r="K13" s="22"/>
      <c r="L13" s="21"/>
      <c r="M13" s="23" t="str">
        <f aca="true">IF(OR(E13&lt;&gt;"Yes",D13=""),"",IF(L13="",IF(TODAY()&gt;D13,"No",""),IF(L13&lt;=D13,"Yes","No")))</f>
        <v/>
      </c>
      <c r="N13" s="24" t="str">
        <f aca="false">IF(OR(E13&lt;&gt;"Yes",D13=""),"",WORKDAY(D13,3))</f>
        <v/>
      </c>
      <c r="O13" s="21"/>
      <c r="P13" s="23" t="str">
        <f aca="true">IF(N13="","",IF(O13="",IF(TODAY()&gt;N13,"No",""),IF(O13&lt;=N13,"Yes","No")))</f>
        <v/>
      </c>
      <c r="Q13" s="24" t="str">
        <f aca="false">IF(OR(E13&lt;&gt;"Yes",D13=""),"",D13+7)</f>
        <v/>
      </c>
      <c r="R13" s="21"/>
      <c r="S13" s="23" t="str">
        <f aca="true">IF(Q13="","",IF(R13="",IF(TODAY()&gt;Q13,"No",""),IF(R13&lt;=Q13,"Yes","No")))</f>
        <v/>
      </c>
      <c r="T13" s="20"/>
    </row>
    <row r="14" customFormat="false" ht="15" hidden="false" customHeight="false" outlineLevel="0" collapsed="false">
      <c r="A14" s="19"/>
      <c r="B14" s="20"/>
      <c r="C14" s="19"/>
      <c r="D14" s="21"/>
      <c r="E14" s="19"/>
      <c r="F14" s="19"/>
      <c r="G14" s="19"/>
      <c r="H14" s="19"/>
      <c r="I14" s="22"/>
      <c r="J14" s="22"/>
      <c r="K14" s="22"/>
      <c r="L14" s="21"/>
      <c r="M14" s="23" t="str">
        <f aca="true">IF(OR(E14&lt;&gt;"Yes",D14=""),"",IF(L14="",IF(TODAY()&gt;D14,"No",""),IF(L14&lt;=D14,"Yes","No")))</f>
        <v/>
      </c>
      <c r="N14" s="24" t="str">
        <f aca="false">IF(OR(E14&lt;&gt;"Yes",D14=""),"",WORKDAY(D14,3))</f>
        <v/>
      </c>
      <c r="O14" s="21"/>
      <c r="P14" s="23" t="str">
        <f aca="true">IF(N14="","",IF(O14="",IF(TODAY()&gt;N14,"No",""),IF(O14&lt;=N14,"Yes","No")))</f>
        <v/>
      </c>
      <c r="Q14" s="24" t="str">
        <f aca="false">IF(OR(E14&lt;&gt;"Yes",D14=""),"",D14+7)</f>
        <v/>
      </c>
      <c r="R14" s="21"/>
      <c r="S14" s="23" t="str">
        <f aca="true">IF(Q14="","",IF(R14="",IF(TODAY()&gt;Q14,"No",""),IF(R14&lt;=Q14,"Yes","No")))</f>
        <v/>
      </c>
      <c r="T14" s="20"/>
    </row>
    <row r="15" customFormat="false" ht="15" hidden="false" customHeight="false" outlineLevel="0" collapsed="false">
      <c r="A15" s="19"/>
      <c r="B15" s="20"/>
      <c r="C15" s="19"/>
      <c r="D15" s="21"/>
      <c r="E15" s="19"/>
      <c r="F15" s="19"/>
      <c r="G15" s="19"/>
      <c r="H15" s="19"/>
      <c r="I15" s="22"/>
      <c r="J15" s="22"/>
      <c r="K15" s="22"/>
      <c r="L15" s="21"/>
      <c r="M15" s="23" t="str">
        <f aca="true">IF(OR(E15&lt;&gt;"Yes",D15=""),"",IF(L15="",IF(TODAY()&gt;D15,"No",""),IF(L15&lt;=D15,"Yes","No")))</f>
        <v/>
      </c>
      <c r="N15" s="24" t="str">
        <f aca="false">IF(OR(E15&lt;&gt;"Yes",D15=""),"",WORKDAY(D15,3))</f>
        <v/>
      </c>
      <c r="O15" s="21"/>
      <c r="P15" s="23" t="str">
        <f aca="true">IF(N15="","",IF(O15="",IF(TODAY()&gt;N15,"No",""),IF(O15&lt;=N15,"Yes","No")))</f>
        <v/>
      </c>
      <c r="Q15" s="24" t="str">
        <f aca="false">IF(OR(E15&lt;&gt;"Yes",D15=""),"",D15+7)</f>
        <v/>
      </c>
      <c r="R15" s="21"/>
      <c r="S15" s="23" t="str">
        <f aca="true">IF(Q15="","",IF(R15="",IF(TODAY()&gt;Q15,"No",""),IF(R15&lt;=Q15,"Yes","No")))</f>
        <v/>
      </c>
      <c r="T15" s="20"/>
    </row>
    <row r="16" customFormat="false" ht="15" hidden="false" customHeight="false" outlineLevel="0" collapsed="false">
      <c r="A16" s="19"/>
      <c r="B16" s="20"/>
      <c r="C16" s="19"/>
      <c r="D16" s="21"/>
      <c r="E16" s="19"/>
      <c r="F16" s="19"/>
      <c r="G16" s="19"/>
      <c r="H16" s="19"/>
      <c r="I16" s="22"/>
      <c r="J16" s="22"/>
      <c r="K16" s="22"/>
      <c r="L16" s="21"/>
      <c r="M16" s="23" t="str">
        <f aca="true">IF(OR(E16&lt;&gt;"Yes",D16=""),"",IF(L16="",IF(TODAY()&gt;D16,"No",""),IF(L16&lt;=D16,"Yes","No")))</f>
        <v/>
      </c>
      <c r="N16" s="24" t="str">
        <f aca="false">IF(OR(E16&lt;&gt;"Yes",D16=""),"",WORKDAY(D16,3))</f>
        <v/>
      </c>
      <c r="O16" s="21"/>
      <c r="P16" s="23" t="str">
        <f aca="true">IF(N16="","",IF(O16="",IF(TODAY()&gt;N16,"No",""),IF(O16&lt;=N16,"Yes","No")))</f>
        <v/>
      </c>
      <c r="Q16" s="24" t="str">
        <f aca="false">IF(OR(E16&lt;&gt;"Yes",D16=""),"",D16+7)</f>
        <v/>
      </c>
      <c r="R16" s="21"/>
      <c r="S16" s="23" t="str">
        <f aca="true">IF(Q16="","",IF(R16="",IF(TODAY()&gt;Q16,"No",""),IF(R16&lt;=Q16,"Yes","No")))</f>
        <v/>
      </c>
      <c r="T16" s="20"/>
    </row>
    <row r="17" customFormat="false" ht="15" hidden="false" customHeight="false" outlineLevel="0" collapsed="false">
      <c r="A17" s="19"/>
      <c r="B17" s="20"/>
      <c r="C17" s="19"/>
      <c r="D17" s="21"/>
      <c r="E17" s="19"/>
      <c r="F17" s="19"/>
      <c r="G17" s="19"/>
      <c r="H17" s="19"/>
      <c r="I17" s="22"/>
      <c r="J17" s="22"/>
      <c r="K17" s="22"/>
      <c r="L17" s="21"/>
      <c r="M17" s="23" t="str">
        <f aca="true">IF(OR(E17&lt;&gt;"Yes",D17=""),"",IF(L17="",IF(TODAY()&gt;D17,"No",""),IF(L17&lt;=D17,"Yes","No")))</f>
        <v/>
      </c>
      <c r="N17" s="24" t="str">
        <f aca="false">IF(OR(E17&lt;&gt;"Yes",D17=""),"",WORKDAY(D17,3))</f>
        <v/>
      </c>
      <c r="O17" s="21"/>
      <c r="P17" s="23" t="str">
        <f aca="true">IF(N17="","",IF(O17="",IF(TODAY()&gt;N17,"No",""),IF(O17&lt;=N17,"Yes","No")))</f>
        <v/>
      </c>
      <c r="Q17" s="24" t="str">
        <f aca="false">IF(OR(E17&lt;&gt;"Yes",D17=""),"",D17+7)</f>
        <v/>
      </c>
      <c r="R17" s="21"/>
      <c r="S17" s="23" t="str">
        <f aca="true">IF(Q17="","",IF(R17="",IF(TODAY()&gt;Q17,"No",""),IF(R17&lt;=Q17,"Yes","No")))</f>
        <v/>
      </c>
      <c r="T17" s="20"/>
    </row>
    <row r="18" customFormat="false" ht="15" hidden="false" customHeight="false" outlineLevel="0" collapsed="false">
      <c r="A18" s="19"/>
      <c r="B18" s="20"/>
      <c r="C18" s="19"/>
      <c r="D18" s="21"/>
      <c r="E18" s="19"/>
      <c r="F18" s="19"/>
      <c r="G18" s="19"/>
      <c r="H18" s="19"/>
      <c r="I18" s="22"/>
      <c r="J18" s="22"/>
      <c r="K18" s="22"/>
      <c r="L18" s="21"/>
      <c r="M18" s="23" t="str">
        <f aca="true">IF(OR(E18&lt;&gt;"Yes",D18=""),"",IF(L18="",IF(TODAY()&gt;D18,"No",""),IF(L18&lt;=D18,"Yes","No")))</f>
        <v/>
      </c>
      <c r="N18" s="24" t="str">
        <f aca="false">IF(OR(E18&lt;&gt;"Yes",D18=""),"",WORKDAY(D18,3))</f>
        <v/>
      </c>
      <c r="O18" s="21"/>
      <c r="P18" s="23" t="str">
        <f aca="true">IF(N18="","",IF(O18="",IF(TODAY()&gt;N18,"No",""),IF(O18&lt;=N18,"Yes","No")))</f>
        <v/>
      </c>
      <c r="Q18" s="24" t="str">
        <f aca="false">IF(OR(E18&lt;&gt;"Yes",D18=""),"",D18+7)</f>
        <v/>
      </c>
      <c r="R18" s="21"/>
      <c r="S18" s="23" t="str">
        <f aca="true">IF(Q18="","",IF(R18="",IF(TODAY()&gt;Q18,"No",""),IF(R18&lt;=Q18,"Yes","No")))</f>
        <v/>
      </c>
      <c r="T18" s="20"/>
    </row>
    <row r="19" customFormat="false" ht="15" hidden="false" customHeight="false" outlineLevel="0" collapsed="false">
      <c r="A19" s="19"/>
      <c r="B19" s="20"/>
      <c r="C19" s="19"/>
      <c r="D19" s="21"/>
      <c r="E19" s="19"/>
      <c r="F19" s="19"/>
      <c r="G19" s="19"/>
      <c r="H19" s="19"/>
      <c r="I19" s="22"/>
      <c r="J19" s="22"/>
      <c r="K19" s="22"/>
      <c r="L19" s="21"/>
      <c r="M19" s="23" t="str">
        <f aca="true">IF(OR(E19&lt;&gt;"Yes",D19=""),"",IF(L19="",IF(TODAY()&gt;D19,"No",""),IF(L19&lt;=D19,"Yes","No")))</f>
        <v/>
      </c>
      <c r="N19" s="24" t="str">
        <f aca="false">IF(OR(E19&lt;&gt;"Yes",D19=""),"",WORKDAY(D19,3))</f>
        <v/>
      </c>
      <c r="O19" s="21"/>
      <c r="P19" s="23" t="str">
        <f aca="true">IF(N19="","",IF(O19="",IF(TODAY()&gt;N19,"No",""),IF(O19&lt;=N19,"Yes","No")))</f>
        <v/>
      </c>
      <c r="Q19" s="24" t="str">
        <f aca="false">IF(OR(E19&lt;&gt;"Yes",D19=""),"",D19+7)</f>
        <v/>
      </c>
      <c r="R19" s="21"/>
      <c r="S19" s="23" t="str">
        <f aca="true">IF(Q19="","",IF(R19="",IF(TODAY()&gt;Q19,"No",""),IF(R19&lt;=Q19,"Yes","No")))</f>
        <v/>
      </c>
      <c r="T19" s="20"/>
    </row>
    <row r="20" customFormat="false" ht="15" hidden="false" customHeight="false" outlineLevel="0" collapsed="false">
      <c r="A20" s="19"/>
      <c r="B20" s="20"/>
      <c r="C20" s="19"/>
      <c r="D20" s="21"/>
      <c r="E20" s="19"/>
      <c r="F20" s="19"/>
      <c r="G20" s="19"/>
      <c r="H20" s="19"/>
      <c r="I20" s="22"/>
      <c r="J20" s="22"/>
      <c r="K20" s="22"/>
      <c r="L20" s="21"/>
      <c r="M20" s="23" t="str">
        <f aca="true">IF(OR(E20&lt;&gt;"Yes",D20=""),"",IF(L20="",IF(TODAY()&gt;D20,"No",""),IF(L20&lt;=D20,"Yes","No")))</f>
        <v/>
      </c>
      <c r="N20" s="24" t="str">
        <f aca="false">IF(OR(E20&lt;&gt;"Yes",D20=""),"",WORKDAY(D20,3))</f>
        <v/>
      </c>
      <c r="O20" s="21"/>
      <c r="P20" s="23" t="str">
        <f aca="true">IF(N20="","",IF(O20="",IF(TODAY()&gt;N20,"No",""),IF(O20&lt;=N20,"Yes","No")))</f>
        <v/>
      </c>
      <c r="Q20" s="24" t="str">
        <f aca="false">IF(OR(E20&lt;&gt;"Yes",D20=""),"",D20+7)</f>
        <v/>
      </c>
      <c r="R20" s="21"/>
      <c r="S20" s="23" t="str">
        <f aca="true">IF(Q20="","",IF(R20="",IF(TODAY()&gt;Q20,"No",""),IF(R20&lt;=Q20,"Yes","No")))</f>
        <v/>
      </c>
      <c r="T20" s="20"/>
    </row>
    <row r="21" customFormat="false" ht="15" hidden="false" customHeight="false" outlineLevel="0" collapsed="false">
      <c r="A21" s="19"/>
      <c r="B21" s="20"/>
      <c r="C21" s="19"/>
      <c r="D21" s="21"/>
      <c r="E21" s="19"/>
      <c r="F21" s="19"/>
      <c r="G21" s="19"/>
      <c r="H21" s="19"/>
      <c r="I21" s="22"/>
      <c r="J21" s="22"/>
      <c r="K21" s="22"/>
      <c r="L21" s="21"/>
      <c r="M21" s="23" t="str">
        <f aca="true">IF(OR(E21&lt;&gt;"Yes",D21=""),"",IF(L21="",IF(TODAY()&gt;D21,"No",""),IF(L21&lt;=D21,"Yes","No")))</f>
        <v/>
      </c>
      <c r="N21" s="24" t="str">
        <f aca="false">IF(OR(E21&lt;&gt;"Yes",D21=""),"",WORKDAY(D21,3))</f>
        <v/>
      </c>
      <c r="O21" s="21"/>
      <c r="P21" s="23" t="str">
        <f aca="true">IF(N21="","",IF(O21="",IF(TODAY()&gt;N21,"No",""),IF(O21&lt;=N21,"Yes","No")))</f>
        <v/>
      </c>
      <c r="Q21" s="24" t="str">
        <f aca="false">IF(OR(E21&lt;&gt;"Yes",D21=""),"",D21+7)</f>
        <v/>
      </c>
      <c r="R21" s="21"/>
      <c r="S21" s="23" t="str">
        <f aca="true">IF(Q21="","",IF(R21="",IF(TODAY()&gt;Q21,"No",""),IF(R21&lt;=Q21,"Yes","No")))</f>
        <v/>
      </c>
      <c r="T21" s="20"/>
    </row>
    <row r="22" customFormat="false" ht="15" hidden="false" customHeight="false" outlineLevel="0" collapsed="false">
      <c r="A22" s="19"/>
      <c r="B22" s="20"/>
      <c r="C22" s="19"/>
      <c r="D22" s="21"/>
      <c r="E22" s="19"/>
      <c r="F22" s="19"/>
      <c r="G22" s="19"/>
      <c r="H22" s="19"/>
      <c r="I22" s="22"/>
      <c r="J22" s="22"/>
      <c r="K22" s="22"/>
      <c r="L22" s="21"/>
      <c r="M22" s="23" t="str">
        <f aca="true">IF(OR(E22&lt;&gt;"Yes",D22=""),"",IF(L22="",IF(TODAY()&gt;D22,"No",""),IF(L22&lt;=D22,"Yes","No")))</f>
        <v/>
      </c>
      <c r="N22" s="24" t="str">
        <f aca="false">IF(OR(E22&lt;&gt;"Yes",D22=""),"",WORKDAY(D22,3))</f>
        <v/>
      </c>
      <c r="O22" s="21"/>
      <c r="P22" s="23" t="str">
        <f aca="true">IF(N22="","",IF(O22="",IF(TODAY()&gt;N22,"No",""),IF(O22&lt;=N22,"Yes","No")))</f>
        <v/>
      </c>
      <c r="Q22" s="24" t="str">
        <f aca="false">IF(OR(E22&lt;&gt;"Yes",D22=""),"",D22+7)</f>
        <v/>
      </c>
      <c r="R22" s="21"/>
      <c r="S22" s="23" t="str">
        <f aca="true">IF(Q22="","",IF(R22="",IF(TODAY()&gt;Q22,"No",""),IF(R22&lt;=Q22,"Yes","No")))</f>
        <v/>
      </c>
      <c r="T22" s="20"/>
    </row>
    <row r="23" customFormat="false" ht="15" hidden="false" customHeight="false" outlineLevel="0" collapsed="false">
      <c r="A23" s="19"/>
      <c r="B23" s="20"/>
      <c r="C23" s="19"/>
      <c r="D23" s="21"/>
      <c r="E23" s="19"/>
      <c r="F23" s="19"/>
      <c r="G23" s="19"/>
      <c r="H23" s="19"/>
      <c r="I23" s="22"/>
      <c r="J23" s="22"/>
      <c r="K23" s="22"/>
      <c r="L23" s="21"/>
      <c r="M23" s="23" t="str">
        <f aca="true">IF(OR(E23&lt;&gt;"Yes",D23=""),"",IF(L23="",IF(TODAY()&gt;D23,"No",""),IF(L23&lt;=D23,"Yes","No")))</f>
        <v/>
      </c>
      <c r="N23" s="24" t="str">
        <f aca="false">IF(OR(E23&lt;&gt;"Yes",D23=""),"",WORKDAY(D23,3))</f>
        <v/>
      </c>
      <c r="O23" s="21"/>
      <c r="P23" s="23" t="str">
        <f aca="true">IF(N23="","",IF(O23="",IF(TODAY()&gt;N23,"No",""),IF(O23&lt;=N23,"Yes","No")))</f>
        <v/>
      </c>
      <c r="Q23" s="24" t="str">
        <f aca="false">IF(OR(E23&lt;&gt;"Yes",D23=""),"",D23+7)</f>
        <v/>
      </c>
      <c r="R23" s="21"/>
      <c r="S23" s="23" t="str">
        <f aca="true">IF(Q23="","",IF(R23="",IF(TODAY()&gt;Q23,"No",""),IF(R23&lt;=Q23,"Yes","No")))</f>
        <v/>
      </c>
      <c r="T23" s="20"/>
    </row>
    <row r="24" customFormat="false" ht="15" hidden="false" customHeight="false" outlineLevel="0" collapsed="false">
      <c r="A24" s="19"/>
      <c r="B24" s="20"/>
      <c r="C24" s="19"/>
      <c r="D24" s="21"/>
      <c r="E24" s="19"/>
      <c r="F24" s="19"/>
      <c r="G24" s="19"/>
      <c r="H24" s="19"/>
      <c r="I24" s="22"/>
      <c r="J24" s="22"/>
      <c r="K24" s="22"/>
      <c r="L24" s="21"/>
      <c r="M24" s="23" t="str">
        <f aca="true">IF(OR(E24&lt;&gt;"Yes",D24=""),"",IF(L24="",IF(TODAY()&gt;D24,"No",""),IF(L24&lt;=D24,"Yes","No")))</f>
        <v/>
      </c>
      <c r="N24" s="24" t="str">
        <f aca="false">IF(OR(E24&lt;&gt;"Yes",D24=""),"",WORKDAY(D24,3))</f>
        <v/>
      </c>
      <c r="O24" s="21"/>
      <c r="P24" s="23" t="str">
        <f aca="true">IF(N24="","",IF(O24="",IF(TODAY()&gt;N24,"No",""),IF(O24&lt;=N24,"Yes","No")))</f>
        <v/>
      </c>
      <c r="Q24" s="24" t="str">
        <f aca="false">IF(OR(E24&lt;&gt;"Yes",D24=""),"",D24+7)</f>
        <v/>
      </c>
      <c r="R24" s="21"/>
      <c r="S24" s="23" t="str">
        <f aca="true">IF(Q24="","",IF(R24="",IF(TODAY()&gt;Q24,"No",""),IF(R24&lt;=Q24,"Yes","No")))</f>
        <v/>
      </c>
      <c r="T24" s="20"/>
    </row>
    <row r="25" customFormat="false" ht="15" hidden="false" customHeight="false" outlineLevel="0" collapsed="false">
      <c r="A25" s="19"/>
      <c r="B25" s="20"/>
      <c r="C25" s="19"/>
      <c r="D25" s="21"/>
      <c r="E25" s="19"/>
      <c r="F25" s="19"/>
      <c r="G25" s="19"/>
      <c r="H25" s="19"/>
      <c r="I25" s="22"/>
      <c r="J25" s="22"/>
      <c r="K25" s="22"/>
      <c r="L25" s="21"/>
      <c r="M25" s="23" t="str">
        <f aca="true">IF(OR(E25&lt;&gt;"Yes",D25=""),"",IF(L25="",IF(TODAY()&gt;D25,"No",""),IF(L25&lt;=D25,"Yes","No")))</f>
        <v/>
      </c>
      <c r="N25" s="24" t="str">
        <f aca="false">IF(OR(E25&lt;&gt;"Yes",D25=""),"",WORKDAY(D25,3))</f>
        <v/>
      </c>
      <c r="O25" s="21"/>
      <c r="P25" s="23" t="str">
        <f aca="true">IF(N25="","",IF(O25="",IF(TODAY()&gt;N25,"No",""),IF(O25&lt;=N25,"Yes","No")))</f>
        <v/>
      </c>
      <c r="Q25" s="24" t="str">
        <f aca="false">IF(OR(E25&lt;&gt;"Yes",D25=""),"",D25+7)</f>
        <v/>
      </c>
      <c r="R25" s="21"/>
      <c r="S25" s="23" t="str">
        <f aca="true">IF(Q25="","",IF(R25="",IF(TODAY()&gt;Q25,"No",""),IF(R25&lt;=Q25,"Yes","No")))</f>
        <v/>
      </c>
      <c r="T25" s="20"/>
    </row>
    <row r="26" customFormat="false" ht="15" hidden="false" customHeight="false" outlineLevel="0" collapsed="false">
      <c r="A26" s="19"/>
      <c r="B26" s="20"/>
      <c r="C26" s="19"/>
      <c r="D26" s="21"/>
      <c r="E26" s="19"/>
      <c r="F26" s="19"/>
      <c r="G26" s="19"/>
      <c r="H26" s="19"/>
      <c r="I26" s="22"/>
      <c r="J26" s="22"/>
      <c r="K26" s="22"/>
      <c r="L26" s="21"/>
      <c r="M26" s="23" t="str">
        <f aca="true">IF(OR(E26&lt;&gt;"Yes",D26=""),"",IF(L26="",IF(TODAY()&gt;D26,"No",""),IF(L26&lt;=D26,"Yes","No")))</f>
        <v/>
      </c>
      <c r="N26" s="24" t="str">
        <f aca="false">IF(OR(E26&lt;&gt;"Yes",D26=""),"",WORKDAY(D26,3))</f>
        <v/>
      </c>
      <c r="O26" s="21"/>
      <c r="P26" s="23" t="str">
        <f aca="true">IF(N26="","",IF(O26="",IF(TODAY()&gt;N26,"No",""),IF(O26&lt;=N26,"Yes","No")))</f>
        <v/>
      </c>
      <c r="Q26" s="24" t="str">
        <f aca="false">IF(OR(E26&lt;&gt;"Yes",D26=""),"",D26+7)</f>
        <v/>
      </c>
      <c r="R26" s="21"/>
      <c r="S26" s="23" t="str">
        <f aca="true">IF(Q26="","",IF(R26="",IF(TODAY()&gt;Q26,"No",""),IF(R26&lt;=Q26,"Yes","No")))</f>
        <v/>
      </c>
      <c r="T26" s="20"/>
    </row>
    <row r="27" customFormat="false" ht="15" hidden="false" customHeight="false" outlineLevel="0" collapsed="false">
      <c r="A27" s="19"/>
      <c r="B27" s="20"/>
      <c r="C27" s="19"/>
      <c r="D27" s="21"/>
      <c r="E27" s="19"/>
      <c r="F27" s="19"/>
      <c r="G27" s="19"/>
      <c r="H27" s="19"/>
      <c r="I27" s="22"/>
      <c r="J27" s="22"/>
      <c r="K27" s="22"/>
      <c r="L27" s="21"/>
      <c r="M27" s="23" t="str">
        <f aca="true">IF(OR(E27&lt;&gt;"Yes",D27=""),"",IF(L27="",IF(TODAY()&gt;D27,"No",""),IF(L27&lt;=D27,"Yes","No")))</f>
        <v/>
      </c>
      <c r="N27" s="24" t="str">
        <f aca="false">IF(OR(E27&lt;&gt;"Yes",D27=""),"",WORKDAY(D27,3))</f>
        <v/>
      </c>
      <c r="O27" s="21"/>
      <c r="P27" s="23" t="str">
        <f aca="true">IF(N27="","",IF(O27="",IF(TODAY()&gt;N27,"No",""),IF(O27&lt;=N27,"Yes","No")))</f>
        <v/>
      </c>
      <c r="Q27" s="24" t="str">
        <f aca="false">IF(OR(E27&lt;&gt;"Yes",D27=""),"",D27+7)</f>
        <v/>
      </c>
      <c r="R27" s="21"/>
      <c r="S27" s="23" t="str">
        <f aca="true">IF(Q27="","",IF(R27="",IF(TODAY()&gt;Q27,"No",""),IF(R27&lt;=Q27,"Yes","No")))</f>
        <v/>
      </c>
      <c r="T27" s="20"/>
    </row>
    <row r="28" customFormat="false" ht="15" hidden="false" customHeight="false" outlineLevel="0" collapsed="false">
      <c r="A28" s="19"/>
      <c r="B28" s="20"/>
      <c r="C28" s="19"/>
      <c r="D28" s="21"/>
      <c r="E28" s="19"/>
      <c r="F28" s="19"/>
      <c r="G28" s="19"/>
      <c r="H28" s="19"/>
      <c r="I28" s="22"/>
      <c r="J28" s="22"/>
      <c r="K28" s="22"/>
      <c r="L28" s="21"/>
      <c r="M28" s="23" t="str">
        <f aca="true">IF(OR(E28&lt;&gt;"Yes",D28=""),"",IF(L28="",IF(TODAY()&gt;D28,"No",""),IF(L28&lt;=D28,"Yes","No")))</f>
        <v/>
      </c>
      <c r="N28" s="24" t="str">
        <f aca="false">IF(OR(E28&lt;&gt;"Yes",D28=""),"",WORKDAY(D28,3))</f>
        <v/>
      </c>
      <c r="O28" s="21"/>
      <c r="P28" s="23" t="str">
        <f aca="true">IF(N28="","",IF(O28="",IF(TODAY()&gt;N28,"No",""),IF(O28&lt;=N28,"Yes","No")))</f>
        <v/>
      </c>
      <c r="Q28" s="24" t="str">
        <f aca="false">IF(OR(E28&lt;&gt;"Yes",D28=""),"",D28+7)</f>
        <v/>
      </c>
      <c r="R28" s="21"/>
      <c r="S28" s="23" t="str">
        <f aca="true">IF(Q28="","",IF(R28="",IF(TODAY()&gt;Q28,"No",""),IF(R28&lt;=Q28,"Yes","No")))</f>
        <v/>
      </c>
      <c r="T28" s="20"/>
    </row>
    <row r="29" customFormat="false" ht="15" hidden="false" customHeight="false" outlineLevel="0" collapsed="false">
      <c r="A29" s="19"/>
      <c r="B29" s="20"/>
      <c r="C29" s="19"/>
      <c r="D29" s="21"/>
      <c r="E29" s="19"/>
      <c r="F29" s="19"/>
      <c r="G29" s="19"/>
      <c r="H29" s="19"/>
      <c r="I29" s="22"/>
      <c r="J29" s="22"/>
      <c r="K29" s="22"/>
      <c r="L29" s="21"/>
      <c r="M29" s="23" t="str">
        <f aca="true">IF(OR(E29&lt;&gt;"Yes",D29=""),"",IF(L29="",IF(TODAY()&gt;D29,"No",""),IF(L29&lt;=D29,"Yes","No")))</f>
        <v/>
      </c>
      <c r="N29" s="24" t="str">
        <f aca="false">IF(OR(E29&lt;&gt;"Yes",D29=""),"",WORKDAY(D29,3))</f>
        <v/>
      </c>
      <c r="O29" s="21"/>
      <c r="P29" s="23" t="str">
        <f aca="true">IF(N29="","",IF(O29="",IF(TODAY()&gt;N29,"No",""),IF(O29&lt;=N29,"Yes","No")))</f>
        <v/>
      </c>
      <c r="Q29" s="24" t="str">
        <f aca="false">IF(OR(E29&lt;&gt;"Yes",D29=""),"",D29+7)</f>
        <v/>
      </c>
      <c r="R29" s="21"/>
      <c r="S29" s="23" t="str">
        <f aca="true">IF(Q29="","",IF(R29="",IF(TODAY()&gt;Q29,"No",""),IF(R29&lt;=Q29,"Yes","No")))</f>
        <v/>
      </c>
      <c r="T29" s="20"/>
    </row>
    <row r="30" customFormat="false" ht="15" hidden="false" customHeight="false" outlineLevel="0" collapsed="false">
      <c r="A30" s="19"/>
      <c r="B30" s="20"/>
      <c r="C30" s="19"/>
      <c r="D30" s="21"/>
      <c r="E30" s="19"/>
      <c r="F30" s="19"/>
      <c r="G30" s="19"/>
      <c r="H30" s="19"/>
      <c r="I30" s="22"/>
      <c r="J30" s="22"/>
      <c r="K30" s="22"/>
      <c r="L30" s="21"/>
      <c r="M30" s="23" t="str">
        <f aca="true">IF(OR(E30&lt;&gt;"Yes",D30=""),"",IF(L30="",IF(TODAY()&gt;D30,"No",""),IF(L30&lt;=D30,"Yes","No")))</f>
        <v/>
      </c>
      <c r="N30" s="24" t="str">
        <f aca="false">IF(OR(E30&lt;&gt;"Yes",D30=""),"",WORKDAY(D30,3))</f>
        <v/>
      </c>
      <c r="O30" s="21"/>
      <c r="P30" s="23" t="str">
        <f aca="true">IF(N30="","",IF(O30="",IF(TODAY()&gt;N30,"No",""),IF(O30&lt;=N30,"Yes","No")))</f>
        <v/>
      </c>
      <c r="Q30" s="24" t="str">
        <f aca="false">IF(OR(E30&lt;&gt;"Yes",D30=""),"",D30+7)</f>
        <v/>
      </c>
      <c r="R30" s="21"/>
      <c r="S30" s="23" t="str">
        <f aca="true">IF(Q30="","",IF(R30="",IF(TODAY()&gt;Q30,"No",""),IF(R30&lt;=Q30,"Yes","No")))</f>
        <v/>
      </c>
      <c r="T30" s="20"/>
    </row>
    <row r="31" customFormat="false" ht="15" hidden="false" customHeight="false" outlineLevel="0" collapsed="false">
      <c r="A31" s="19"/>
      <c r="B31" s="20"/>
      <c r="C31" s="19"/>
      <c r="D31" s="21"/>
      <c r="E31" s="19"/>
      <c r="F31" s="19"/>
      <c r="G31" s="19"/>
      <c r="H31" s="19"/>
      <c r="I31" s="22"/>
      <c r="J31" s="22"/>
      <c r="K31" s="22"/>
      <c r="L31" s="21"/>
      <c r="M31" s="23" t="str">
        <f aca="true">IF(OR(E31&lt;&gt;"Yes",D31=""),"",IF(L31="",IF(TODAY()&gt;D31,"No",""),IF(L31&lt;=D31,"Yes","No")))</f>
        <v/>
      </c>
      <c r="N31" s="24" t="str">
        <f aca="false">IF(OR(E31&lt;&gt;"Yes",D31=""),"",WORKDAY(D31,3))</f>
        <v/>
      </c>
      <c r="O31" s="21"/>
      <c r="P31" s="23" t="str">
        <f aca="true">IF(N31="","",IF(O31="",IF(TODAY()&gt;N31,"No",""),IF(O31&lt;=N31,"Yes","No")))</f>
        <v/>
      </c>
      <c r="Q31" s="24" t="str">
        <f aca="false">IF(OR(E31&lt;&gt;"Yes",D31=""),"",D31+7)</f>
        <v/>
      </c>
      <c r="R31" s="21"/>
      <c r="S31" s="23" t="str">
        <f aca="true">IF(Q31="","",IF(R31="",IF(TODAY()&gt;Q31,"No",""),IF(R31&lt;=Q31,"Yes","No")))</f>
        <v/>
      </c>
      <c r="T31" s="20"/>
    </row>
    <row r="32" customFormat="false" ht="15" hidden="false" customHeight="false" outlineLevel="0" collapsed="false">
      <c r="A32" s="19"/>
      <c r="B32" s="20"/>
      <c r="C32" s="19"/>
      <c r="D32" s="21"/>
      <c r="E32" s="19"/>
      <c r="F32" s="19"/>
      <c r="G32" s="19"/>
      <c r="H32" s="19"/>
      <c r="I32" s="22"/>
      <c r="J32" s="22"/>
      <c r="K32" s="22"/>
      <c r="L32" s="21"/>
      <c r="M32" s="23" t="str">
        <f aca="true">IF(OR(E32&lt;&gt;"Yes",D32=""),"",IF(L32="",IF(TODAY()&gt;D32,"No",""),IF(L32&lt;=D32,"Yes","No")))</f>
        <v/>
      </c>
      <c r="N32" s="24" t="str">
        <f aca="false">IF(OR(E32&lt;&gt;"Yes",D32=""),"",WORKDAY(D32,3))</f>
        <v/>
      </c>
      <c r="O32" s="21"/>
      <c r="P32" s="23" t="str">
        <f aca="true">IF(N32="","",IF(O32="",IF(TODAY()&gt;N32,"No",""),IF(O32&lt;=N32,"Yes","No")))</f>
        <v/>
      </c>
      <c r="Q32" s="24" t="str">
        <f aca="false">IF(OR(E32&lt;&gt;"Yes",D32=""),"",D32+7)</f>
        <v/>
      </c>
      <c r="R32" s="21"/>
      <c r="S32" s="23" t="str">
        <f aca="true">IF(Q32="","",IF(R32="",IF(TODAY()&gt;Q32,"No",""),IF(R32&lt;=Q32,"Yes","No")))</f>
        <v/>
      </c>
      <c r="T32" s="20"/>
    </row>
    <row r="33" customFormat="false" ht="15" hidden="false" customHeight="false" outlineLevel="0" collapsed="false">
      <c r="A33" s="19"/>
      <c r="B33" s="20"/>
      <c r="C33" s="19"/>
      <c r="D33" s="21"/>
      <c r="E33" s="19"/>
      <c r="F33" s="19"/>
      <c r="G33" s="19"/>
      <c r="H33" s="19"/>
      <c r="I33" s="22"/>
      <c r="J33" s="22"/>
      <c r="K33" s="22"/>
      <c r="L33" s="21"/>
      <c r="M33" s="23" t="str">
        <f aca="true">IF(OR(E33&lt;&gt;"Yes",D33=""),"",IF(L33="",IF(TODAY()&gt;D33,"No",""),IF(L33&lt;=D33,"Yes","No")))</f>
        <v/>
      </c>
      <c r="N33" s="24" t="str">
        <f aca="false">IF(OR(E33&lt;&gt;"Yes",D33=""),"",WORKDAY(D33,3))</f>
        <v/>
      </c>
      <c r="O33" s="21"/>
      <c r="P33" s="23" t="str">
        <f aca="true">IF(N33="","",IF(O33="",IF(TODAY()&gt;N33,"No",""),IF(O33&lt;=N33,"Yes","No")))</f>
        <v/>
      </c>
      <c r="Q33" s="24" t="str">
        <f aca="false">IF(OR(E33&lt;&gt;"Yes",D33=""),"",D33+7)</f>
        <v/>
      </c>
      <c r="R33" s="21"/>
      <c r="S33" s="23" t="str">
        <f aca="true">IF(Q33="","",IF(R33="",IF(TODAY()&gt;Q33,"No",""),IF(R33&lt;=Q33,"Yes","No")))</f>
        <v/>
      </c>
      <c r="T33" s="20"/>
    </row>
    <row r="34" customFormat="false" ht="15" hidden="false" customHeight="false" outlineLevel="0" collapsed="false">
      <c r="A34" s="19"/>
      <c r="B34" s="20"/>
      <c r="C34" s="19"/>
      <c r="D34" s="21"/>
      <c r="E34" s="19"/>
      <c r="F34" s="19"/>
      <c r="G34" s="19"/>
      <c r="H34" s="19"/>
      <c r="I34" s="22"/>
      <c r="J34" s="22"/>
      <c r="K34" s="22"/>
      <c r="L34" s="21"/>
      <c r="M34" s="23" t="str">
        <f aca="true">IF(OR(E34&lt;&gt;"Yes",D34=""),"",IF(L34="",IF(TODAY()&gt;D34,"No",""),IF(L34&lt;=D34,"Yes","No")))</f>
        <v/>
      </c>
      <c r="N34" s="24" t="str">
        <f aca="false">IF(OR(E34&lt;&gt;"Yes",D34=""),"",WORKDAY(D34,3))</f>
        <v/>
      </c>
      <c r="O34" s="21"/>
      <c r="P34" s="23" t="str">
        <f aca="true">IF(N34="","",IF(O34="",IF(TODAY()&gt;N34,"No",""),IF(O34&lt;=N34,"Yes","No")))</f>
        <v/>
      </c>
      <c r="Q34" s="24" t="str">
        <f aca="false">IF(OR(E34&lt;&gt;"Yes",D34=""),"",D34+7)</f>
        <v/>
      </c>
      <c r="R34" s="21"/>
      <c r="S34" s="23" t="str">
        <f aca="true">IF(Q34="","",IF(R34="",IF(TODAY()&gt;Q34,"No",""),IF(R34&lt;=Q34,"Yes","No")))</f>
        <v/>
      </c>
      <c r="T34" s="20"/>
    </row>
    <row r="35" customFormat="false" ht="15" hidden="false" customHeight="false" outlineLevel="0" collapsed="false">
      <c r="A35" s="19"/>
      <c r="B35" s="20"/>
      <c r="C35" s="19"/>
      <c r="D35" s="21"/>
      <c r="E35" s="19"/>
      <c r="F35" s="19"/>
      <c r="G35" s="19"/>
      <c r="H35" s="19"/>
      <c r="I35" s="22"/>
      <c r="J35" s="22"/>
      <c r="K35" s="22"/>
      <c r="L35" s="21"/>
      <c r="M35" s="23" t="str">
        <f aca="true">IF(OR(E35&lt;&gt;"Yes",D35=""),"",IF(L35="",IF(TODAY()&gt;D35,"No",""),IF(L35&lt;=D35,"Yes","No")))</f>
        <v/>
      </c>
      <c r="N35" s="24" t="str">
        <f aca="false">IF(OR(E35&lt;&gt;"Yes",D35=""),"",WORKDAY(D35,3))</f>
        <v/>
      </c>
      <c r="O35" s="21"/>
      <c r="P35" s="23" t="str">
        <f aca="true">IF(N35="","",IF(O35="",IF(TODAY()&gt;N35,"No",""),IF(O35&lt;=N35,"Yes","No")))</f>
        <v/>
      </c>
      <c r="Q35" s="24" t="str">
        <f aca="false">IF(OR(E35&lt;&gt;"Yes",D35=""),"",D35+7)</f>
        <v/>
      </c>
      <c r="R35" s="21"/>
      <c r="S35" s="23" t="str">
        <f aca="true">IF(Q35="","",IF(R35="",IF(TODAY()&gt;Q35,"No",""),IF(R35&lt;=Q35,"Yes","No")))</f>
        <v/>
      </c>
      <c r="T35" s="20"/>
    </row>
    <row r="36" customFormat="false" ht="15" hidden="false" customHeight="false" outlineLevel="0" collapsed="false">
      <c r="A36" s="19"/>
      <c r="B36" s="20"/>
      <c r="C36" s="19"/>
      <c r="D36" s="21"/>
      <c r="E36" s="19"/>
      <c r="F36" s="19"/>
      <c r="G36" s="19"/>
      <c r="H36" s="19"/>
      <c r="I36" s="22"/>
      <c r="J36" s="22"/>
      <c r="K36" s="22"/>
      <c r="L36" s="21"/>
      <c r="M36" s="23" t="str">
        <f aca="true">IF(OR(E36&lt;&gt;"Yes",D36=""),"",IF(L36="",IF(TODAY()&gt;D36,"No",""),IF(L36&lt;=D36,"Yes","No")))</f>
        <v/>
      </c>
      <c r="N36" s="24" t="str">
        <f aca="false">IF(OR(E36&lt;&gt;"Yes",D36=""),"",WORKDAY(D36,3))</f>
        <v/>
      </c>
      <c r="O36" s="21"/>
      <c r="P36" s="23" t="str">
        <f aca="true">IF(N36="","",IF(O36="",IF(TODAY()&gt;N36,"No",""),IF(O36&lt;=N36,"Yes","No")))</f>
        <v/>
      </c>
      <c r="Q36" s="24" t="str">
        <f aca="false">IF(OR(E36&lt;&gt;"Yes",D36=""),"",D36+7)</f>
        <v/>
      </c>
      <c r="R36" s="21"/>
      <c r="S36" s="23" t="str">
        <f aca="true">IF(Q36="","",IF(R36="",IF(TODAY()&gt;Q36,"No",""),IF(R36&lt;=Q36,"Yes","No")))</f>
        <v/>
      </c>
      <c r="T36" s="20"/>
    </row>
    <row r="37" customFormat="false" ht="15" hidden="false" customHeight="false" outlineLevel="0" collapsed="false">
      <c r="A37" s="19"/>
      <c r="B37" s="20"/>
      <c r="C37" s="19"/>
      <c r="D37" s="21"/>
      <c r="E37" s="19"/>
      <c r="F37" s="19"/>
      <c r="G37" s="19"/>
      <c r="H37" s="19"/>
      <c r="I37" s="22"/>
      <c r="J37" s="22"/>
      <c r="K37" s="22"/>
      <c r="L37" s="21"/>
      <c r="M37" s="23" t="str">
        <f aca="true">IF(OR(E37&lt;&gt;"Yes",D37=""),"",IF(L37="",IF(TODAY()&gt;D37,"No",""),IF(L37&lt;=D37,"Yes","No")))</f>
        <v/>
      </c>
      <c r="N37" s="24" t="str">
        <f aca="false">IF(OR(E37&lt;&gt;"Yes",D37=""),"",WORKDAY(D37,3))</f>
        <v/>
      </c>
      <c r="O37" s="21"/>
      <c r="P37" s="23" t="str">
        <f aca="true">IF(N37="","",IF(O37="",IF(TODAY()&gt;N37,"No",""),IF(O37&lt;=N37,"Yes","No")))</f>
        <v/>
      </c>
      <c r="Q37" s="24" t="str">
        <f aca="false">IF(OR(E37&lt;&gt;"Yes",D37=""),"",D37+7)</f>
        <v/>
      </c>
      <c r="R37" s="21"/>
      <c r="S37" s="23" t="str">
        <f aca="true">IF(Q37="","",IF(R37="",IF(TODAY()&gt;Q37,"No",""),IF(R37&lt;=Q37,"Yes","No")))</f>
        <v/>
      </c>
      <c r="T37" s="20"/>
    </row>
    <row r="38" customFormat="false" ht="15" hidden="false" customHeight="false" outlineLevel="0" collapsed="false">
      <c r="A38" s="19"/>
      <c r="B38" s="20"/>
      <c r="C38" s="19"/>
      <c r="D38" s="21"/>
      <c r="E38" s="19"/>
      <c r="F38" s="19"/>
      <c r="G38" s="19"/>
      <c r="H38" s="19"/>
      <c r="I38" s="22"/>
      <c r="J38" s="22"/>
      <c r="K38" s="22"/>
      <c r="L38" s="21"/>
      <c r="M38" s="23" t="str">
        <f aca="true">IF(OR(E38&lt;&gt;"Yes",D38=""),"",IF(L38="",IF(TODAY()&gt;D38,"No",""),IF(L38&lt;=D38,"Yes","No")))</f>
        <v/>
      </c>
      <c r="N38" s="24" t="str">
        <f aca="false">IF(OR(E38&lt;&gt;"Yes",D38=""),"",WORKDAY(D38,3))</f>
        <v/>
      </c>
      <c r="O38" s="21"/>
      <c r="P38" s="23" t="str">
        <f aca="true">IF(N38="","",IF(O38="",IF(TODAY()&gt;N38,"No",""),IF(O38&lt;=N38,"Yes","No")))</f>
        <v/>
      </c>
      <c r="Q38" s="24" t="str">
        <f aca="false">IF(OR(E38&lt;&gt;"Yes",D38=""),"",D38+7)</f>
        <v/>
      </c>
      <c r="R38" s="21"/>
      <c r="S38" s="23" t="str">
        <f aca="true">IF(Q38="","",IF(R38="",IF(TODAY()&gt;Q38,"No",""),IF(R38&lt;=Q38,"Yes","No")))</f>
        <v/>
      </c>
      <c r="T38" s="20"/>
    </row>
    <row r="39" customFormat="false" ht="15" hidden="false" customHeight="false" outlineLevel="0" collapsed="false">
      <c r="A39" s="19"/>
      <c r="B39" s="20"/>
      <c r="C39" s="19"/>
      <c r="D39" s="21"/>
      <c r="E39" s="19"/>
      <c r="F39" s="19"/>
      <c r="G39" s="19"/>
      <c r="H39" s="19"/>
      <c r="I39" s="22"/>
      <c r="J39" s="22"/>
      <c r="K39" s="22"/>
      <c r="L39" s="21"/>
      <c r="M39" s="23" t="str">
        <f aca="true">IF(OR(E39&lt;&gt;"Yes",D39=""),"",IF(L39="",IF(TODAY()&gt;D39,"No",""),IF(L39&lt;=D39,"Yes","No")))</f>
        <v/>
      </c>
      <c r="N39" s="24" t="str">
        <f aca="false">IF(OR(E39&lt;&gt;"Yes",D39=""),"",WORKDAY(D39,3))</f>
        <v/>
      </c>
      <c r="O39" s="21"/>
      <c r="P39" s="23" t="str">
        <f aca="true">IF(N39="","",IF(O39="",IF(TODAY()&gt;N39,"No",""),IF(O39&lt;=N39,"Yes","No")))</f>
        <v/>
      </c>
      <c r="Q39" s="24" t="str">
        <f aca="false">IF(OR(E39&lt;&gt;"Yes",D39=""),"",D39+7)</f>
        <v/>
      </c>
      <c r="R39" s="21"/>
      <c r="S39" s="23" t="str">
        <f aca="true">IF(Q39="","",IF(R39="",IF(TODAY()&gt;Q39,"No",""),IF(R39&lt;=Q39,"Yes","No")))</f>
        <v/>
      </c>
      <c r="T39" s="20"/>
    </row>
    <row r="40" customFormat="false" ht="15" hidden="false" customHeight="false" outlineLevel="0" collapsed="false">
      <c r="A40" s="19"/>
      <c r="B40" s="20"/>
      <c r="C40" s="19"/>
      <c r="D40" s="21"/>
      <c r="E40" s="19"/>
      <c r="F40" s="19"/>
      <c r="G40" s="19"/>
      <c r="H40" s="19"/>
      <c r="I40" s="22"/>
      <c r="J40" s="22"/>
      <c r="K40" s="22"/>
      <c r="L40" s="21"/>
      <c r="M40" s="23" t="str">
        <f aca="true">IF(OR(E40&lt;&gt;"Yes",D40=""),"",IF(L40="",IF(TODAY()&gt;D40,"No",""),IF(L40&lt;=D40,"Yes","No")))</f>
        <v/>
      </c>
      <c r="N40" s="24" t="str">
        <f aca="false">IF(OR(E40&lt;&gt;"Yes",D40=""),"",WORKDAY(D40,3))</f>
        <v/>
      </c>
      <c r="O40" s="21"/>
      <c r="P40" s="23" t="str">
        <f aca="true">IF(N40="","",IF(O40="",IF(TODAY()&gt;N40,"No",""),IF(O40&lt;=N40,"Yes","No")))</f>
        <v/>
      </c>
      <c r="Q40" s="24" t="str">
        <f aca="false">IF(OR(E40&lt;&gt;"Yes",D40=""),"",D40+7)</f>
        <v/>
      </c>
      <c r="R40" s="21"/>
      <c r="S40" s="23" t="str">
        <f aca="true">IF(Q40="","",IF(R40="",IF(TODAY()&gt;Q40,"No",""),IF(R40&lt;=Q40,"Yes","No")))</f>
        <v/>
      </c>
      <c r="T40" s="20"/>
    </row>
    <row r="41" customFormat="false" ht="15" hidden="false" customHeight="false" outlineLevel="0" collapsed="false">
      <c r="A41" s="19"/>
      <c r="B41" s="20"/>
      <c r="C41" s="19"/>
      <c r="D41" s="21"/>
      <c r="E41" s="19"/>
      <c r="F41" s="19"/>
      <c r="G41" s="19"/>
      <c r="H41" s="19"/>
      <c r="I41" s="22"/>
      <c r="J41" s="22"/>
      <c r="K41" s="22"/>
      <c r="L41" s="21"/>
      <c r="M41" s="23" t="str">
        <f aca="true">IF(OR(E41&lt;&gt;"Yes",D41=""),"",IF(L41="",IF(TODAY()&gt;D41,"No",""),IF(L41&lt;=D41,"Yes","No")))</f>
        <v/>
      </c>
      <c r="N41" s="24" t="str">
        <f aca="false">IF(OR(E41&lt;&gt;"Yes",D41=""),"",WORKDAY(D41,3))</f>
        <v/>
      </c>
      <c r="O41" s="21"/>
      <c r="P41" s="23" t="str">
        <f aca="true">IF(N41="","",IF(O41="",IF(TODAY()&gt;N41,"No",""),IF(O41&lt;=N41,"Yes","No")))</f>
        <v/>
      </c>
      <c r="Q41" s="24" t="str">
        <f aca="false">IF(OR(E41&lt;&gt;"Yes",D41=""),"",D41+7)</f>
        <v/>
      </c>
      <c r="R41" s="21"/>
      <c r="S41" s="23" t="str">
        <f aca="true">IF(Q41="","",IF(R41="",IF(TODAY()&gt;Q41,"No",""),IF(R41&lt;=Q41,"Yes","No")))</f>
        <v/>
      </c>
      <c r="T41" s="20"/>
    </row>
    <row r="43" customFormat="false" ht="15" hidden="false" customHeight="false" outlineLevel="0" collapsed="false">
      <c r="B43" s="13" t="s">
        <v>98</v>
      </c>
      <c r="D43" s="25" t="n">
        <f aca="false">COUNTA(B2:B41)</f>
        <v>6</v>
      </c>
    </row>
    <row r="44" customFormat="false" ht="15" hidden="false" customHeight="false" outlineLevel="0" collapsed="false">
      <c r="B44" s="13" t="s">
        <v>99</v>
      </c>
      <c r="D44" s="25" t="str">
        <f aca="false">COUNTIF(G2:G41,"Open")&amp;" · "&amp;COUNTIF(H2:H41,"Red")&amp;" · "&amp;COUNTIF(H2:H41,"Yellow")</f>
        <v>4 · 2 · 2</v>
      </c>
    </row>
    <row r="45" customFormat="false" ht="15" hidden="false" customHeight="false" outlineLevel="0" collapsed="false">
      <c r="B45" s="13" t="s">
        <v>100</v>
      </c>
      <c r="D45" s="26" t="n">
        <f aca="false">IFERROR((COUNTIF(M2:M41,"Yes")+COUNTIF(P2:P41,"Yes")+COUNTIF(S2:S41,"Yes"))/(COUNTIF(M2:M41,"Yes")+COUNTIF(M2:M41,"No")+COUNTIF(P2:P41,"Yes")+COUNTIF(P2:P41,"No")+COUNTIF(S2:S41,"Yes")+COUNTIF(S2:S41,"No")),"")</f>
        <v>0.666666666666667</v>
      </c>
    </row>
  </sheetData>
  <conditionalFormatting sqref="H2:H41">
    <cfRule type="cellIs" priority="2" operator="equal" aboveAverage="0" equalAverage="0" bottom="0" percent="0" rank="0" text="" dxfId="0">
      <formula>"Red"</formula>
    </cfRule>
    <cfRule type="cellIs" priority="3" operator="equal" aboveAverage="0" equalAverage="0" bottom="0" percent="0" rank="0" text="" dxfId="1">
      <formula>"Yellow"</formula>
    </cfRule>
    <cfRule type="cellIs" priority="4" operator="equal" aboveAverage="0" equalAverage="0" bottom="0" percent="0" rank="0" text="" dxfId="2">
      <formula>"Green"</formula>
    </cfRule>
  </conditionalFormatting>
  <conditionalFormatting sqref="M2:M41">
    <cfRule type="cellIs" priority="5" operator="equal" aboveAverage="0" equalAverage="0" bottom="0" percent="0" rank="0" text="" dxfId="3">
      <formula>"No"</formula>
    </cfRule>
    <cfRule type="cellIs" priority="6" operator="equal" aboveAverage="0" equalAverage="0" bottom="0" percent="0" rank="0" text="" dxfId="4">
      <formula>"Yes"</formula>
    </cfRule>
  </conditionalFormatting>
  <conditionalFormatting sqref="P2:P41">
    <cfRule type="cellIs" priority="7" operator="equal" aboveAverage="0" equalAverage="0" bottom="0" percent="0" rank="0" text="" dxfId="3">
      <formula>"No"</formula>
    </cfRule>
    <cfRule type="cellIs" priority="8" operator="equal" aboveAverage="0" equalAverage="0" bottom="0" percent="0" rank="0" text="" dxfId="4">
      <formula>"Yes"</formula>
    </cfRule>
  </conditionalFormatting>
  <conditionalFormatting sqref="S2:S41">
    <cfRule type="cellIs" priority="9" operator="equal" aboveAverage="0" equalAverage="0" bottom="0" percent="0" rank="0" text="" dxfId="3">
      <formula>"No"</formula>
    </cfRule>
    <cfRule type="cellIs" priority="10" operator="equal" aboveAverage="0" equalAverage="0" bottom="0" percent="0" rank="0" text="" dxfId="4">
      <formula>"Yes"</formula>
    </cfRule>
  </conditionalFormatting>
  <dataValidations count="5">
    <dataValidation allowBlank="true" errorStyle="stop" operator="between" showDropDown="false" showErrorMessage="false" showInputMessage="false" sqref="E2:E41" type="list">
      <formula1>"Yes,No"</formula1>
      <formula2>0</formula2>
    </dataValidation>
    <dataValidation allowBlank="true" errorStyle="stop" operator="between" showDropDown="false" showErrorMessage="false" showInputMessage="false" sqref="F2:F41" type="list">
      <formula1>"High,Med,Low"</formula1>
      <formula2>0</formula2>
    </dataValidation>
    <dataValidation allowBlank="true" errorStyle="stop" operator="between" showDropDown="false" showErrorMessage="false" showInputMessage="false" sqref="G2:G41" type="list">
      <formula1>"Open,Closed"</formula1>
      <formula2>0</formula2>
    </dataValidation>
    <dataValidation allowBlank="true" errorStyle="stop" operator="between" showDropDown="false" showErrorMessage="false" showInputMessage="false" sqref="H2:H41" type="list">
      <formula1>"Green,Yellow,Red"</formula1>
      <formula2>0</formula2>
    </dataValidation>
    <dataValidation allowBlank="true" errorStyle="stop" operator="between" showDropDown="false" showErrorMessage="false" showInputMessage="false" sqref="C2:C41" type="list">
      <formula1>"Case,Project,Escalation,Invoice,Other"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60"/>
  </cols>
  <sheetData>
    <row r="1" customFormat="false" ht="17.35" hidden="false" customHeight="false" outlineLevel="0" collapsed="false">
      <c r="A1" s="5" t="s">
        <v>101</v>
      </c>
    </row>
    <row r="2" customFormat="false" ht="15" hidden="false" customHeight="false" outlineLevel="0" collapsed="false">
      <c r="A2" s="6" t="s">
        <v>102</v>
      </c>
    </row>
    <row r="4" customFormat="false" ht="15" hidden="false" customHeight="false" outlineLevel="0" collapsed="false">
      <c r="A4" s="7" t="s">
        <v>103</v>
      </c>
      <c r="B4" s="27" t="n">
        <f aca="false">COUNTA(Tracker!B2:B41)-COUNTIF(Tracker!H2:H41,"Green")</f>
        <v>4</v>
      </c>
    </row>
    <row r="5" customFormat="false" ht="15" hidden="false" customHeight="false" outlineLevel="0" collapsed="false">
      <c r="A5" s="7" t="s">
        <v>104</v>
      </c>
      <c r="B5" s="28" t="str">
        <f aca="false">IF(B4=0,"Yes — walk the tracker with the customer","Not yet — "&amp;B4&amp;" item(s) not Green")</f>
        <v>Not yet — 4 item(s) not Green</v>
      </c>
    </row>
    <row r="6" customFormat="false" ht="15" hidden="false" customHeight="false" outlineLevel="0" collapsed="false">
      <c r="A6" s="7" t="s">
        <v>105</v>
      </c>
      <c r="B6" s="20"/>
    </row>
    <row r="7" customFormat="false" ht="15" hidden="false" customHeight="false" outlineLevel="0" collapsed="false">
      <c r="A7" s="7" t="s">
        <v>106</v>
      </c>
      <c r="B7" s="29"/>
    </row>
    <row r="8" customFormat="false" ht="15" hidden="false" customHeight="false" outlineLevel="0" collapsed="false">
      <c r="A8" s="7" t="s">
        <v>107</v>
      </c>
      <c r="B8" s="28" t="str">
        <f aca="false">IF(B7="","",B7-Scope!B6)</f>
        <v/>
      </c>
    </row>
    <row r="9" customFormat="false" ht="15" hidden="false" customHeight="false" outlineLevel="0" collapsed="false">
      <c r="A9" s="7" t="s">
        <v>108</v>
      </c>
      <c r="B9" s="28" t="str">
        <f aca="false">IF(B8="","",IF(B8&lt;=30,"Yes","No"))</f>
        <v/>
      </c>
    </row>
    <row r="10" customFormat="false" ht="15" hidden="false" customHeight="false" outlineLevel="0" collapsed="false">
      <c r="A10" s="7" t="s">
        <v>109</v>
      </c>
      <c r="B10" s="29"/>
    </row>
    <row r="11" customFormat="false" ht="15" hidden="false" customHeight="false" outlineLevel="0" collapsed="false">
      <c r="A11" s="7" t="s">
        <v>110</v>
      </c>
      <c r="B11" s="29"/>
    </row>
    <row r="12" customFormat="false" ht="15" hidden="false" customHeight="false" outlineLevel="0" collapsed="false">
      <c r="A12" s="7" t="s">
        <v>111</v>
      </c>
      <c r="B12" s="20"/>
    </row>
    <row r="13" customFormat="false" ht="15" hidden="false" customHeight="false" outlineLevel="0" collapsed="false">
      <c r="A13" s="7" t="s">
        <v>112</v>
      </c>
      <c r="B13" s="20"/>
    </row>
    <row r="14" customFormat="false" ht="39.75" hidden="false" customHeight="true" outlineLevel="0" collapsed="false">
      <c r="A14" s="7" t="s">
        <v>113</v>
      </c>
      <c r="B14" s="20"/>
    </row>
  </sheetData>
  <conditionalFormatting sqref="B12">
    <cfRule type="cellIs" priority="2" operator="equal" aboveAverage="0" equalAverage="0" bottom="0" percent="0" rank="0" text="" dxfId="0">
      <formula>"Red"</formula>
    </cfRule>
    <cfRule type="cellIs" priority="3" operator="equal" aboveAverage="0" equalAverage="0" bottom="0" percent="0" rank="0" text="" dxfId="1">
      <formula>"Yellow"</formula>
    </cfRule>
    <cfRule type="cellIs" priority="4" operator="equal" aboveAverage="0" equalAverage="0" bottom="0" percent="0" rank="0" text="" dxfId="2">
      <formula>"Green"</formula>
    </cfRule>
  </conditionalFormatting>
  <conditionalFormatting sqref="B9">
    <cfRule type="cellIs" priority="5" operator="equal" aboveAverage="0" equalAverage="0" bottom="0" percent="0" rank="0" text="" dxfId="3">
      <formula>"No"</formula>
    </cfRule>
    <cfRule type="cellIs" priority="6" operator="equal" aboveAverage="0" equalAverage="0" bottom="0" percent="0" rank="0" text="" dxfId="4">
      <formula>"Yes"</formula>
    </cfRule>
  </conditionalFormatting>
  <conditionalFormatting sqref="B4">
    <cfRule type="cellIs" priority="7" operator="greaterThan" aboveAverage="0" equalAverage="0" bottom="0" percent="0" rank="0" text="" dxfId="3">
      <formula>0</formula>
    </cfRule>
  </conditionalFormatting>
  <dataValidations count="2">
    <dataValidation allowBlank="true" errorStyle="stop" operator="between" showDropDown="false" showErrorMessage="false" showInputMessage="false" sqref="B12" type="list">
      <formula1>"Green,Yellow,Red"</formula1>
      <formula2>0</formula2>
    </dataValidation>
    <dataValidation allowBlank="true" errorStyle="stop" operator="between" showDropDown="false" showErrorMessage="false" showInputMessage="false" sqref="B13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1"/>
    <col collapsed="false" customWidth="true" hidden="false" outlineLevel="0" max="3" min="3" style="0" width="20"/>
    <col collapsed="false" customWidth="true" hidden="false" outlineLevel="0" max="7" min="4" style="0" width="12"/>
    <col collapsed="false" customWidth="true" hidden="false" outlineLevel="0" max="8" min="8" style="0" width="10"/>
    <col collapsed="false" customWidth="true" hidden="false" outlineLevel="0" max="10" min="9" style="0" width="12"/>
    <col collapsed="false" customWidth="true" hidden="false" outlineLevel="0" max="11" min="11" style="0" width="10"/>
  </cols>
  <sheetData>
    <row r="1" customFormat="false" ht="17.35" hidden="false" customHeight="false" outlineLevel="0" collapsed="false">
      <c r="A1" s="5" t="s">
        <v>114</v>
      </c>
    </row>
    <row r="2" customFormat="false" ht="15" hidden="false" customHeight="false" outlineLevel="0" collapsed="false">
      <c r="A2" s="6" t="s">
        <v>115</v>
      </c>
    </row>
    <row r="4" customFormat="false" ht="31.5" hidden="false" customHeight="true" outlineLevel="0" collapsed="false">
      <c r="A4" s="17" t="s">
        <v>9</v>
      </c>
      <c r="B4" s="16" t="s">
        <v>11</v>
      </c>
      <c r="C4" s="16" t="s">
        <v>14</v>
      </c>
      <c r="D4" s="16" t="s">
        <v>116</v>
      </c>
      <c r="E4" s="16" t="s">
        <v>46</v>
      </c>
      <c r="F4" s="16" t="s">
        <v>117</v>
      </c>
      <c r="G4" s="30" t="s">
        <v>107</v>
      </c>
      <c r="H4" s="16" t="s">
        <v>118</v>
      </c>
      <c r="I4" s="16" t="s">
        <v>119</v>
      </c>
      <c r="J4" s="16" t="s">
        <v>120</v>
      </c>
      <c r="K4" s="16" t="s">
        <v>121</v>
      </c>
    </row>
    <row r="5" customFormat="false" ht="15" hidden="false" customHeight="false" outlineLevel="0" collapsed="false">
      <c r="A5" s="31" t="s">
        <v>10</v>
      </c>
      <c r="B5" s="32" t="s">
        <v>12</v>
      </c>
      <c r="C5" s="32" t="s">
        <v>15</v>
      </c>
      <c r="D5" s="32" t="s">
        <v>17</v>
      </c>
      <c r="E5" s="33" t="n">
        <v>46307</v>
      </c>
      <c r="F5" s="34" t="str">
        <f aca="false">IF(Close!B7="","",Close!B7)</f>
        <v/>
      </c>
      <c r="G5" s="35" t="str">
        <f aca="false">IF(OR(E5="",F5=""),"",F5-E5)</f>
        <v/>
      </c>
      <c r="H5" s="36" t="n">
        <f aca="false">IF(Tracker!D45="","",Tracker!D45)</f>
        <v>0.666666666666667</v>
      </c>
      <c r="I5" s="35" t="str">
        <f aca="false">IF(Close!B13="","",Close!B13)</f>
        <v/>
      </c>
      <c r="J5" s="35" t="str">
        <f aca="false">IF(Close!B12="","",Close!B12)</f>
        <v/>
      </c>
      <c r="K5" s="32"/>
    </row>
    <row r="6" customFormat="false" ht="15" hidden="false" customHeight="false" outlineLevel="0" collapsed="false">
      <c r="A6" s="31" t="s">
        <v>122</v>
      </c>
      <c r="B6" s="32" t="s">
        <v>123</v>
      </c>
      <c r="C6" s="32" t="s">
        <v>124</v>
      </c>
      <c r="D6" s="32" t="s">
        <v>125</v>
      </c>
      <c r="E6" s="33" t="n">
        <v>46209</v>
      </c>
      <c r="F6" s="33" t="n">
        <v>46237</v>
      </c>
      <c r="G6" s="35" t="n">
        <f aca="false">IF(OR(E6="",F6=""),"",F6-E6)</f>
        <v>28</v>
      </c>
      <c r="H6" s="37" t="n">
        <v>0.92</v>
      </c>
      <c r="I6" s="32" t="s">
        <v>80</v>
      </c>
      <c r="J6" s="32" t="s">
        <v>76</v>
      </c>
      <c r="K6" s="32" t="s">
        <v>65</v>
      </c>
    </row>
    <row r="7" customFormat="false" ht="15" hidden="false" customHeight="false" outlineLevel="0" collapsed="false">
      <c r="A7" s="31" t="s">
        <v>126</v>
      </c>
      <c r="B7" s="32" t="s">
        <v>12</v>
      </c>
      <c r="C7" s="32" t="s">
        <v>127</v>
      </c>
      <c r="D7" s="32" t="s">
        <v>17</v>
      </c>
      <c r="E7" s="33" t="n">
        <v>46251</v>
      </c>
      <c r="F7" s="33" t="n">
        <v>46269</v>
      </c>
      <c r="G7" s="35" t="n">
        <f aca="false">IF(OR(E7="",F7=""),"",F7-E7)</f>
        <v>18</v>
      </c>
      <c r="H7" s="37" t="n">
        <v>1</v>
      </c>
      <c r="I7" s="32" t="s">
        <v>80</v>
      </c>
      <c r="J7" s="32" t="s">
        <v>76</v>
      </c>
      <c r="K7" s="32"/>
    </row>
    <row r="8" customFormat="false" ht="15" hidden="false" customHeight="false" outlineLevel="0" collapsed="false">
      <c r="A8" s="31" t="s">
        <v>128</v>
      </c>
      <c r="B8" s="32" t="s">
        <v>123</v>
      </c>
      <c r="C8" s="32" t="s">
        <v>129</v>
      </c>
      <c r="D8" s="32" t="s">
        <v>130</v>
      </c>
      <c r="E8" s="33" t="n">
        <v>46174</v>
      </c>
      <c r="F8" s="33" t="n">
        <v>46213</v>
      </c>
      <c r="G8" s="35" t="n">
        <f aca="false">IF(OR(E8="",F8=""),"",F8-E8)</f>
        <v>39</v>
      </c>
      <c r="H8" s="37" t="n">
        <v>0.78</v>
      </c>
      <c r="I8" s="32" t="s">
        <v>80</v>
      </c>
      <c r="J8" s="32" t="s">
        <v>81</v>
      </c>
      <c r="K8" s="32" t="s">
        <v>65</v>
      </c>
    </row>
    <row r="9" customFormat="false" ht="15" hidden="false" customHeight="false" outlineLevel="0" collapsed="false">
      <c r="A9" s="31" t="s">
        <v>131</v>
      </c>
      <c r="B9" s="32" t="s">
        <v>12</v>
      </c>
      <c r="C9" s="32" t="s">
        <v>15</v>
      </c>
      <c r="D9" s="32" t="s">
        <v>17</v>
      </c>
      <c r="E9" s="33" t="n">
        <v>46146</v>
      </c>
      <c r="F9" s="33" t="n">
        <v>46164</v>
      </c>
      <c r="G9" s="35" t="n">
        <f aca="false">IF(OR(E9="",F9=""),"",F9-E9)</f>
        <v>18</v>
      </c>
      <c r="H9" s="37" t="n">
        <v>0.85</v>
      </c>
      <c r="I9" s="32" t="s">
        <v>65</v>
      </c>
      <c r="J9" s="32" t="s">
        <v>68</v>
      </c>
      <c r="K9" s="32" t="s">
        <v>80</v>
      </c>
    </row>
    <row r="10" customFormat="false" ht="15" hidden="false" customHeight="false" outlineLevel="0" collapsed="false">
      <c r="A10" s="31" t="s">
        <v>132</v>
      </c>
      <c r="B10" s="32" t="s">
        <v>133</v>
      </c>
      <c r="C10" s="32" t="s">
        <v>15</v>
      </c>
      <c r="D10" s="32" t="s">
        <v>17</v>
      </c>
      <c r="E10" s="33" t="n">
        <v>46273</v>
      </c>
      <c r="F10" s="33" t="n">
        <v>46282</v>
      </c>
      <c r="G10" s="35" t="n">
        <f aca="false">IF(OR(E10="",F10=""),"",F10-E10)</f>
        <v>9</v>
      </c>
      <c r="H10" s="37" t="n">
        <v>1</v>
      </c>
      <c r="I10" s="32" t="s">
        <v>80</v>
      </c>
      <c r="J10" s="32" t="s">
        <v>76</v>
      </c>
      <c r="K10" s="32"/>
    </row>
    <row r="11" customFormat="false" ht="15" hidden="false" customHeight="false" outlineLevel="0" collapsed="false">
      <c r="A11" s="31"/>
      <c r="B11" s="32"/>
      <c r="C11" s="32"/>
      <c r="D11" s="32"/>
      <c r="E11" s="33"/>
      <c r="F11" s="33"/>
      <c r="G11" s="35" t="str">
        <f aca="false">IF(OR(E11="",F11=""),"",F11-E11)</f>
        <v/>
      </c>
      <c r="H11" s="37"/>
      <c r="I11" s="32"/>
      <c r="J11" s="32"/>
      <c r="K11" s="32"/>
    </row>
    <row r="12" customFormat="false" ht="15" hidden="false" customHeight="false" outlineLevel="0" collapsed="false">
      <c r="A12" s="31"/>
      <c r="B12" s="32"/>
      <c r="C12" s="32"/>
      <c r="D12" s="32"/>
      <c r="E12" s="33"/>
      <c r="F12" s="33"/>
      <c r="G12" s="35" t="str">
        <f aca="false">IF(OR(E12="",F12=""),"",F12-E12)</f>
        <v/>
      </c>
      <c r="H12" s="37"/>
      <c r="I12" s="32"/>
      <c r="J12" s="32"/>
      <c r="K12" s="32"/>
    </row>
    <row r="13" customFormat="false" ht="15" hidden="false" customHeight="false" outlineLevel="0" collapsed="false">
      <c r="A13" s="31"/>
      <c r="B13" s="32"/>
      <c r="C13" s="32"/>
      <c r="D13" s="32"/>
      <c r="E13" s="33"/>
      <c r="F13" s="33"/>
      <c r="G13" s="35" t="str">
        <f aca="false">IF(OR(E13="",F13=""),"",F13-E13)</f>
        <v/>
      </c>
      <c r="H13" s="37"/>
      <c r="I13" s="32"/>
      <c r="J13" s="32"/>
      <c r="K13" s="32"/>
    </row>
    <row r="14" customFormat="false" ht="15" hidden="false" customHeight="false" outlineLevel="0" collapsed="false">
      <c r="A14" s="31"/>
      <c r="B14" s="32"/>
      <c r="C14" s="32"/>
      <c r="D14" s="32"/>
      <c r="E14" s="33"/>
      <c r="F14" s="33"/>
      <c r="G14" s="35" t="str">
        <f aca="false">IF(OR(E14="",F14=""),"",F14-E14)</f>
        <v/>
      </c>
      <c r="H14" s="37"/>
      <c r="I14" s="32"/>
      <c r="J14" s="32"/>
      <c r="K14" s="32"/>
    </row>
    <row r="15" customFormat="false" ht="15" hidden="false" customHeight="false" outlineLevel="0" collapsed="false">
      <c r="A15" s="31"/>
      <c r="B15" s="32"/>
      <c r="C15" s="32"/>
      <c r="D15" s="32"/>
      <c r="E15" s="33"/>
      <c r="F15" s="33"/>
      <c r="G15" s="35" t="str">
        <f aca="false">IF(OR(E15="",F15=""),"",F15-E15)</f>
        <v/>
      </c>
      <c r="H15" s="37"/>
      <c r="I15" s="32"/>
      <c r="J15" s="32"/>
      <c r="K15" s="32"/>
    </row>
    <row r="16" customFormat="false" ht="15" hidden="false" customHeight="false" outlineLevel="0" collapsed="false">
      <c r="A16" s="31"/>
      <c r="B16" s="32"/>
      <c r="C16" s="32"/>
      <c r="D16" s="32"/>
      <c r="E16" s="33"/>
      <c r="F16" s="33"/>
      <c r="G16" s="35" t="str">
        <f aca="false">IF(OR(E16="",F16=""),"",F16-E16)</f>
        <v/>
      </c>
      <c r="H16" s="37"/>
      <c r="I16" s="32"/>
      <c r="J16" s="32"/>
      <c r="K16" s="32"/>
    </row>
    <row r="17" customFormat="false" ht="15" hidden="false" customHeight="false" outlineLevel="0" collapsed="false">
      <c r="A17" s="31"/>
      <c r="B17" s="32"/>
      <c r="C17" s="32"/>
      <c r="D17" s="32"/>
      <c r="E17" s="33"/>
      <c r="F17" s="33"/>
      <c r="G17" s="35" t="str">
        <f aca="false">IF(OR(E17="",F17=""),"",F17-E17)</f>
        <v/>
      </c>
      <c r="H17" s="37"/>
      <c r="I17" s="32"/>
      <c r="J17" s="32"/>
      <c r="K17" s="32"/>
    </row>
    <row r="18" customFormat="false" ht="15" hidden="false" customHeight="false" outlineLevel="0" collapsed="false">
      <c r="A18" s="31"/>
      <c r="B18" s="32"/>
      <c r="C18" s="32"/>
      <c r="D18" s="32"/>
      <c r="E18" s="33"/>
      <c r="F18" s="33"/>
      <c r="G18" s="35" t="str">
        <f aca="false">IF(OR(E18="",F18=""),"",F18-E18)</f>
        <v/>
      </c>
      <c r="H18" s="37"/>
      <c r="I18" s="32"/>
      <c r="J18" s="32"/>
      <c r="K18" s="32"/>
    </row>
    <row r="19" customFormat="false" ht="15" hidden="false" customHeight="false" outlineLevel="0" collapsed="false">
      <c r="A19" s="31"/>
      <c r="B19" s="32"/>
      <c r="C19" s="32"/>
      <c r="D19" s="32"/>
      <c r="E19" s="33"/>
      <c r="F19" s="33"/>
      <c r="G19" s="35" t="str">
        <f aca="false">IF(OR(E19="",F19=""),"",F19-E19)</f>
        <v/>
      </c>
      <c r="H19" s="37"/>
      <c r="I19" s="32"/>
      <c r="J19" s="32"/>
      <c r="K19" s="32"/>
    </row>
    <row r="20" customFormat="false" ht="15" hidden="false" customHeight="false" outlineLevel="0" collapsed="false">
      <c r="A20" s="31"/>
      <c r="B20" s="32"/>
      <c r="C20" s="32"/>
      <c r="D20" s="32"/>
      <c r="E20" s="33"/>
      <c r="F20" s="33"/>
      <c r="G20" s="35" t="str">
        <f aca="false">IF(OR(E20="",F20=""),"",F20-E20)</f>
        <v/>
      </c>
      <c r="H20" s="37"/>
      <c r="I20" s="32"/>
      <c r="J20" s="32"/>
      <c r="K20" s="32"/>
    </row>
    <row r="21" customFormat="false" ht="15" hidden="false" customHeight="false" outlineLevel="0" collapsed="false">
      <c r="A21" s="31"/>
      <c r="B21" s="32"/>
      <c r="C21" s="32"/>
      <c r="D21" s="32"/>
      <c r="E21" s="33"/>
      <c r="F21" s="33"/>
      <c r="G21" s="35" t="str">
        <f aca="false">IF(OR(E21="",F21=""),"",F21-E21)</f>
        <v/>
      </c>
      <c r="H21" s="37"/>
      <c r="I21" s="32"/>
      <c r="J21" s="32"/>
      <c r="K21" s="32"/>
    </row>
    <row r="22" customFormat="false" ht="15" hidden="false" customHeight="false" outlineLevel="0" collapsed="false">
      <c r="A22" s="31"/>
      <c r="B22" s="32"/>
      <c r="C22" s="32"/>
      <c r="D22" s="32"/>
      <c r="E22" s="33"/>
      <c r="F22" s="33"/>
      <c r="G22" s="35" t="str">
        <f aca="false">IF(OR(E22="",F22=""),"",F22-E22)</f>
        <v/>
      </c>
      <c r="H22" s="37"/>
      <c r="I22" s="32"/>
      <c r="J22" s="32"/>
      <c r="K22" s="32"/>
    </row>
    <row r="23" customFormat="false" ht="15" hidden="false" customHeight="false" outlineLevel="0" collapsed="false">
      <c r="A23" s="31"/>
      <c r="B23" s="32"/>
      <c r="C23" s="32"/>
      <c r="D23" s="32"/>
      <c r="E23" s="33"/>
      <c r="F23" s="33"/>
      <c r="G23" s="35" t="str">
        <f aca="false">IF(OR(E23="",F23=""),"",F23-E23)</f>
        <v/>
      </c>
      <c r="H23" s="37"/>
      <c r="I23" s="32"/>
      <c r="J23" s="32"/>
      <c r="K23" s="32"/>
    </row>
    <row r="24" customFormat="false" ht="15" hidden="false" customHeight="false" outlineLevel="0" collapsed="false">
      <c r="A24" s="31"/>
      <c r="B24" s="32"/>
      <c r="C24" s="32"/>
      <c r="D24" s="32"/>
      <c r="E24" s="33"/>
      <c r="F24" s="33"/>
      <c r="G24" s="35" t="str">
        <f aca="false">IF(OR(E24="",F24=""),"",F24-E24)</f>
        <v/>
      </c>
      <c r="H24" s="37"/>
      <c r="I24" s="32"/>
      <c r="J24" s="32"/>
      <c r="K24" s="32"/>
    </row>
    <row r="25" customFormat="false" ht="15" hidden="false" customHeight="false" outlineLevel="0" collapsed="false">
      <c r="A25" s="31"/>
      <c r="B25" s="32"/>
      <c r="C25" s="32"/>
      <c r="D25" s="32"/>
      <c r="E25" s="33"/>
      <c r="F25" s="33"/>
      <c r="G25" s="35" t="str">
        <f aca="false">IF(OR(E25="",F25=""),"",F25-E25)</f>
        <v/>
      </c>
      <c r="H25" s="37"/>
      <c r="I25" s="32"/>
      <c r="J25" s="32"/>
      <c r="K25" s="32"/>
    </row>
    <row r="26" customFormat="false" ht="15" hidden="false" customHeight="false" outlineLevel="0" collapsed="false">
      <c r="A26" s="31"/>
      <c r="B26" s="32"/>
      <c r="C26" s="32"/>
      <c r="D26" s="32"/>
      <c r="E26" s="33"/>
      <c r="F26" s="33"/>
      <c r="G26" s="35" t="str">
        <f aca="false">IF(OR(E26="",F26=""),"",F26-E26)</f>
        <v/>
      </c>
      <c r="H26" s="37"/>
      <c r="I26" s="32"/>
      <c r="J26" s="32"/>
      <c r="K26" s="32"/>
    </row>
    <row r="27" customFormat="false" ht="15" hidden="false" customHeight="false" outlineLevel="0" collapsed="false">
      <c r="A27" s="31"/>
      <c r="B27" s="32"/>
      <c r="C27" s="32"/>
      <c r="D27" s="32"/>
      <c r="E27" s="33"/>
      <c r="F27" s="33"/>
      <c r="G27" s="35" t="str">
        <f aca="false">IF(OR(E27="",F27=""),"",F27-E27)</f>
        <v/>
      </c>
      <c r="H27" s="37"/>
      <c r="I27" s="32"/>
      <c r="J27" s="32"/>
      <c r="K27" s="32"/>
    </row>
    <row r="28" customFormat="false" ht="15" hidden="false" customHeight="false" outlineLevel="0" collapsed="false">
      <c r="A28" s="31"/>
      <c r="B28" s="32"/>
      <c r="C28" s="32"/>
      <c r="D28" s="32"/>
      <c r="E28" s="33"/>
      <c r="F28" s="33"/>
      <c r="G28" s="35" t="str">
        <f aca="false">IF(OR(E28="",F28=""),"",F28-E28)</f>
        <v/>
      </c>
      <c r="H28" s="37"/>
      <c r="I28" s="32"/>
      <c r="J28" s="32"/>
      <c r="K28" s="32"/>
    </row>
    <row r="29" customFormat="false" ht="15" hidden="false" customHeight="false" outlineLevel="0" collapsed="false">
      <c r="A29" s="31"/>
      <c r="B29" s="32"/>
      <c r="C29" s="32"/>
      <c r="D29" s="32"/>
      <c r="E29" s="33"/>
      <c r="F29" s="33"/>
      <c r="G29" s="35" t="str">
        <f aca="false">IF(OR(E29="",F29=""),"",F29-E29)</f>
        <v/>
      </c>
      <c r="H29" s="37"/>
      <c r="I29" s="32"/>
      <c r="J29" s="32"/>
      <c r="K29" s="32"/>
    </row>
    <row r="30" customFormat="false" ht="15" hidden="false" customHeight="false" outlineLevel="0" collapsed="false">
      <c r="A30" s="31"/>
      <c r="B30" s="32"/>
      <c r="C30" s="32"/>
      <c r="D30" s="32"/>
      <c r="E30" s="33"/>
      <c r="F30" s="33"/>
      <c r="G30" s="35" t="str">
        <f aca="false">IF(OR(E30="",F30=""),"",F30-E30)</f>
        <v/>
      </c>
      <c r="H30" s="37"/>
      <c r="I30" s="32"/>
      <c r="J30" s="32"/>
      <c r="K30" s="32"/>
    </row>
    <row r="31" customFormat="false" ht="15" hidden="false" customHeight="false" outlineLevel="0" collapsed="false">
      <c r="A31" s="31"/>
      <c r="B31" s="32"/>
      <c r="C31" s="32"/>
      <c r="D31" s="32"/>
      <c r="E31" s="33"/>
      <c r="F31" s="33"/>
      <c r="G31" s="35" t="str">
        <f aca="false">IF(OR(E31="",F31=""),"",F31-E31)</f>
        <v/>
      </c>
      <c r="H31" s="37"/>
      <c r="I31" s="32"/>
      <c r="J31" s="32"/>
      <c r="K31" s="32"/>
    </row>
    <row r="32" customFormat="false" ht="15" hidden="false" customHeight="false" outlineLevel="0" collapsed="false">
      <c r="A32" s="31"/>
      <c r="B32" s="32"/>
      <c r="C32" s="32"/>
      <c r="D32" s="32"/>
      <c r="E32" s="33"/>
      <c r="F32" s="33"/>
      <c r="G32" s="35" t="str">
        <f aca="false">IF(OR(E32="",F32=""),"",F32-E32)</f>
        <v/>
      </c>
      <c r="H32" s="37"/>
      <c r="I32" s="32"/>
      <c r="J32" s="32"/>
      <c r="K32" s="32"/>
    </row>
    <row r="33" customFormat="false" ht="15" hidden="false" customHeight="false" outlineLevel="0" collapsed="false">
      <c r="A33" s="31"/>
      <c r="B33" s="32"/>
      <c r="C33" s="32"/>
      <c r="D33" s="32"/>
      <c r="E33" s="33"/>
      <c r="F33" s="33"/>
      <c r="G33" s="35" t="str">
        <f aca="false">IF(OR(E33="",F33=""),"",F33-E33)</f>
        <v/>
      </c>
      <c r="H33" s="37"/>
      <c r="I33" s="32"/>
      <c r="J33" s="32"/>
      <c r="K33" s="32"/>
    </row>
    <row r="34" customFormat="false" ht="15" hidden="false" customHeight="false" outlineLevel="0" collapsed="false">
      <c r="A34" s="31"/>
      <c r="B34" s="32"/>
      <c r="C34" s="32"/>
      <c r="D34" s="32"/>
      <c r="E34" s="33"/>
      <c r="F34" s="33"/>
      <c r="G34" s="35" t="str">
        <f aca="false">IF(OR(E34="",F34=""),"",F34-E34)</f>
        <v/>
      </c>
      <c r="H34" s="37"/>
      <c r="I34" s="32"/>
      <c r="J34" s="32"/>
      <c r="K34" s="32"/>
    </row>
    <row r="35" customFormat="false" ht="15" hidden="false" customHeight="false" outlineLevel="0" collapsed="false">
      <c r="A35" s="31"/>
      <c r="B35" s="32"/>
      <c r="C35" s="32"/>
      <c r="D35" s="32"/>
      <c r="E35" s="33"/>
      <c r="F35" s="33"/>
      <c r="G35" s="35" t="str">
        <f aca="false">IF(OR(E35="",F35=""),"",F35-E35)</f>
        <v/>
      </c>
      <c r="H35" s="37"/>
      <c r="I35" s="32"/>
      <c r="J35" s="32"/>
      <c r="K35" s="32"/>
    </row>
    <row r="36" customFormat="false" ht="15" hidden="false" customHeight="false" outlineLevel="0" collapsed="false">
      <c r="A36" s="31"/>
      <c r="B36" s="32"/>
      <c r="C36" s="32"/>
      <c r="D36" s="32"/>
      <c r="E36" s="33"/>
      <c r="F36" s="33"/>
      <c r="G36" s="35" t="str">
        <f aca="false">IF(OR(E36="",F36=""),"",F36-E36)</f>
        <v/>
      </c>
      <c r="H36" s="37"/>
      <c r="I36" s="32"/>
      <c r="J36" s="32"/>
      <c r="K36" s="32"/>
    </row>
    <row r="37" customFormat="false" ht="15" hidden="false" customHeight="false" outlineLevel="0" collapsed="false">
      <c r="A37" s="31"/>
      <c r="B37" s="32"/>
      <c r="C37" s="32"/>
      <c r="D37" s="32"/>
      <c r="E37" s="33"/>
      <c r="F37" s="33"/>
      <c r="G37" s="35" t="str">
        <f aca="false">IF(OR(E37="",F37=""),"",F37-E37)</f>
        <v/>
      </c>
      <c r="H37" s="37"/>
      <c r="I37" s="32"/>
      <c r="J37" s="32"/>
      <c r="K37" s="32"/>
    </row>
    <row r="38" customFormat="false" ht="15" hidden="false" customHeight="false" outlineLevel="0" collapsed="false">
      <c r="A38" s="31"/>
      <c r="B38" s="32"/>
      <c r="C38" s="32"/>
      <c r="D38" s="32"/>
      <c r="E38" s="33"/>
      <c r="F38" s="33"/>
      <c r="G38" s="35" t="str">
        <f aca="false">IF(OR(E38="",F38=""),"",F38-E38)</f>
        <v/>
      </c>
      <c r="H38" s="37"/>
      <c r="I38" s="32"/>
      <c r="J38" s="32"/>
      <c r="K38" s="32"/>
    </row>
    <row r="39" customFormat="false" ht="15" hidden="false" customHeight="false" outlineLevel="0" collapsed="false">
      <c r="A39" s="31"/>
      <c r="B39" s="32"/>
      <c r="C39" s="32"/>
      <c r="D39" s="32"/>
      <c r="E39" s="33"/>
      <c r="F39" s="33"/>
      <c r="G39" s="35" t="str">
        <f aca="false">IF(OR(E39="",F39=""),"",F39-E39)</f>
        <v/>
      </c>
      <c r="H39" s="37"/>
      <c r="I39" s="32"/>
      <c r="J39" s="32"/>
      <c r="K39" s="32"/>
    </row>
    <row r="40" customFormat="false" ht="15" hidden="false" customHeight="false" outlineLevel="0" collapsed="false">
      <c r="A40" s="31"/>
      <c r="B40" s="32"/>
      <c r="C40" s="32"/>
      <c r="D40" s="32"/>
      <c r="E40" s="33"/>
      <c r="F40" s="33"/>
      <c r="G40" s="35" t="str">
        <f aca="false">IF(OR(E40="",F40=""),"",F40-E40)</f>
        <v/>
      </c>
      <c r="H40" s="37"/>
      <c r="I40" s="32"/>
      <c r="J40" s="32"/>
      <c r="K40" s="32"/>
    </row>
    <row r="41" customFormat="false" ht="15" hidden="false" customHeight="false" outlineLevel="0" collapsed="false">
      <c r="A41" s="31"/>
      <c r="B41" s="32"/>
      <c r="C41" s="32"/>
      <c r="D41" s="32"/>
      <c r="E41" s="33"/>
      <c r="F41" s="33"/>
      <c r="G41" s="35" t="str">
        <f aca="false">IF(OR(E41="",F41=""),"",F41-E41)</f>
        <v/>
      </c>
      <c r="H41" s="37"/>
      <c r="I41" s="32"/>
      <c r="J41" s="32"/>
      <c r="K41" s="32"/>
    </row>
    <row r="42" customFormat="false" ht="15" hidden="false" customHeight="false" outlineLevel="0" collapsed="false">
      <c r="A42" s="31"/>
      <c r="B42" s="32"/>
      <c r="C42" s="32"/>
      <c r="D42" s="32"/>
      <c r="E42" s="33"/>
      <c r="F42" s="33"/>
      <c r="G42" s="35" t="str">
        <f aca="false">IF(OR(E42="",F42=""),"",F42-E42)</f>
        <v/>
      </c>
      <c r="H42" s="37"/>
      <c r="I42" s="32"/>
      <c r="J42" s="32"/>
      <c r="K42" s="32"/>
    </row>
    <row r="43" customFormat="false" ht="15" hidden="false" customHeight="false" outlineLevel="0" collapsed="false">
      <c r="A43" s="31"/>
      <c r="B43" s="32"/>
      <c r="C43" s="32"/>
      <c r="D43" s="32"/>
      <c r="E43" s="33"/>
      <c r="F43" s="33"/>
      <c r="G43" s="35" t="str">
        <f aca="false">IF(OR(E43="",F43=""),"",F43-E43)</f>
        <v/>
      </c>
      <c r="H43" s="37"/>
      <c r="I43" s="32"/>
      <c r="J43" s="32"/>
      <c r="K43" s="32"/>
    </row>
    <row r="44" customFormat="false" ht="15" hidden="false" customHeight="false" outlineLevel="0" collapsed="false">
      <c r="A44" s="31"/>
      <c r="B44" s="32"/>
      <c r="C44" s="32"/>
      <c r="D44" s="32"/>
      <c r="E44" s="33"/>
      <c r="F44" s="33"/>
      <c r="G44" s="35" t="str">
        <f aca="false">IF(OR(E44="",F44=""),"",F44-E44)</f>
        <v/>
      </c>
      <c r="H44" s="37"/>
      <c r="I44" s="32"/>
      <c r="J44" s="32"/>
      <c r="K44" s="32"/>
    </row>
    <row r="46" customFormat="false" ht="15" hidden="false" customHeight="false" outlineLevel="0" collapsed="false">
      <c r="A46" s="38" t="s">
        <v>134</v>
      </c>
    </row>
    <row r="47" customFormat="false" ht="15" hidden="false" customHeight="false" outlineLevel="0" collapsed="false">
      <c r="A47" s="39" t="s">
        <v>135</v>
      </c>
      <c r="B47" s="40" t="n">
        <f aca="false">COUNTA(A5:A44)</f>
        <v>6</v>
      </c>
    </row>
    <row r="48" customFormat="false" ht="15" hidden="false" customHeight="false" outlineLevel="0" collapsed="false">
      <c r="A48" s="39" t="s">
        <v>75</v>
      </c>
      <c r="B48" s="40" t="n">
        <f aca="false">COUNT(F5:F44)</f>
        <v>5</v>
      </c>
    </row>
    <row r="49" customFormat="false" ht="15" hidden="false" customHeight="false" outlineLevel="0" collapsed="false">
      <c r="A49" s="39" t="s">
        <v>136</v>
      </c>
      <c r="B49" s="41" t="n">
        <f aca="false">IFERROR(AVERAGE(H5:H44),"")</f>
        <v>0.869444444444445</v>
      </c>
    </row>
    <row r="50" customFormat="false" ht="15" hidden="false" customHeight="false" outlineLevel="0" collapsed="false">
      <c r="A50" s="39" t="s">
        <v>137</v>
      </c>
      <c r="B50" s="40" t="n">
        <f aca="false">IFERROR(MEDIAN(G5:G44),"")</f>
        <v>18</v>
      </c>
    </row>
    <row r="51" customFormat="false" ht="15" hidden="false" customHeight="false" outlineLevel="0" collapsed="false">
      <c r="A51" s="39" t="s">
        <v>138</v>
      </c>
      <c r="B51" s="41" t="n">
        <f aca="false">IFERROR(COUNTIFS(G5:G44,"&lt;=30")/COUNT(G5:G44),"")</f>
        <v>0.8</v>
      </c>
    </row>
    <row r="52" customFormat="false" ht="15" hidden="false" customHeight="false" outlineLevel="0" collapsed="false">
      <c r="A52" s="39" t="s">
        <v>139</v>
      </c>
      <c r="B52" s="41" t="n">
        <f aca="false">IFERROR(COUNTIF(I5:I44,"No")/(COUNTIF(I5:I44,"No")+COUNTIF(I5:I44,"Yes")),"")</f>
        <v>0.8</v>
      </c>
    </row>
    <row r="53" customFormat="false" ht="15" hidden="false" customHeight="false" outlineLevel="0" collapsed="false">
      <c r="A53" s="39" t="s">
        <v>140</v>
      </c>
      <c r="B53" s="41" t="n">
        <f aca="false">IFERROR(COUNTIF(J5:J44,"Green")/(COUNTIF(J5:J44,"Green")+COUNTIF(J5:J44,"Yellow")+COUNTIF(J5:J44,"Red")),"")</f>
        <v>0.6</v>
      </c>
    </row>
    <row r="54" customFormat="false" ht="15" hidden="false" customHeight="false" outlineLevel="0" collapsed="false">
      <c r="A54" s="39" t="s">
        <v>141</v>
      </c>
      <c r="B54" s="41" t="n">
        <f aca="false">IFERROR(COUNTIF(K5:K44,"Yes")/(COUNTIF(K5:K44,"Yes")+COUNTIF(K5:K44,"No")),"")</f>
        <v>0.666666666666667</v>
      </c>
    </row>
  </sheetData>
  <conditionalFormatting sqref="J5:J44">
    <cfRule type="cellIs" priority="2" operator="equal" aboveAverage="0" equalAverage="0" bottom="0" percent="0" rank="0" text="" dxfId="0">
      <formula>"Red"</formula>
    </cfRule>
    <cfRule type="cellIs" priority="3" operator="equal" aboveAverage="0" equalAverage="0" bottom="0" percent="0" rank="0" text="" dxfId="1">
      <formula>"Yellow"</formula>
    </cfRule>
    <cfRule type="cellIs" priority="4" operator="equal" aboveAverage="0" equalAverage="0" bottom="0" percent="0" rank="0" text="" dxfId="2">
      <formula>"Green"</formula>
    </cfRule>
  </conditionalFormatting>
  <conditionalFormatting sqref="K5:K44">
    <cfRule type="cellIs" priority="5" operator="equal" aboveAverage="0" equalAverage="0" bottom="0" percent="0" rank="0" text="" dxfId="3">
      <formula>"No"</formula>
    </cfRule>
    <cfRule type="cellIs" priority="6" operator="equal" aboveAverage="0" equalAverage="0" bottom="0" percent="0" rank="0" text="" dxfId="4">
      <formula>"Yes"</formula>
    </cfRule>
  </conditionalFormatting>
  <conditionalFormatting sqref="I5:I44">
    <cfRule type="cellIs" priority="7" operator="equal" aboveAverage="0" equalAverage="0" bottom="0" percent="0" rank="0" text="" dxfId="3">
      <formula>"Yes"</formula>
    </cfRule>
  </conditionalFormatting>
  <conditionalFormatting sqref="G5:G44">
    <cfRule type="cellIs" priority="8" operator="greaterThan" aboveAverage="0" equalAverage="0" bottom="0" percent="0" rank="0" text="" dxfId="3">
      <formula>30</formula>
    </cfRule>
  </conditionalFormatting>
  <dataValidations count="5">
    <dataValidation allowBlank="true" errorStyle="stop" operator="between" showDropDown="false" showErrorMessage="false" showInputMessage="false" sqref="B5:B44" type="list">
      <formula1>"Dedicated,Shared,Digital"</formula1>
      <formula2>0</formula2>
    </dataValidation>
    <dataValidation allowBlank="true" errorStyle="stop" operator="between" showDropDown="false" showErrorMessage="false" showInputMessage="false" sqref="C5:C44" type="list">
      <formula1>"Critical mass,Operations Red,Executive escalation,Scheduled"</formula1>
      <formula2>0</formula2>
    </dataValidation>
    <dataValidation allowBlank="true" errorStyle="stop" operator="between" showDropDown="false" showErrorMessage="false" showInputMessage="false" sqref="D5:D44" type="list">
      <formula1>"Difficulty,Complexity,Ambiguity"</formula1>
      <formula2>0</formula2>
    </dataValidation>
    <dataValidation allowBlank="true" errorStyle="stop" operator="between" showDropDown="false" showErrorMessage="false" showInputMessage="false" sqref="I5:I44 K5:K44" type="list">
      <formula1>"Yes,No"</formula1>
      <formula2>0</formula2>
    </dataValidation>
    <dataValidation allowBlank="true" errorStyle="stop" operator="between" showDropDown="false" showErrorMessage="false" showInputMessage="false" sqref="J5:J44" type="list">
      <formula1>"Green,Yellow,Red"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2026-10-31T16:55:52Z</dcterms:created>
  <dc:creator>openpyxl</dc:creator>
  <dc:description/>
  <dc:language>en-US</dc:language>
  <cp:lastModifiedBy/>
  <dcterms:modified xsi:type="dcterms:W3CDTF">2026-10-31T16:55:52Z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